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9\"/>
    </mc:Choice>
  </mc:AlternateContent>
  <xr:revisionPtr revIDLastSave="0" documentId="13_ncr:1_{D7542555-2489-41E7-9763-E91FB98D2E58}" xr6:coauthVersionLast="47" xr6:coauthVersionMax="47" xr10:uidLastSave="{00000000-0000-0000-0000-000000000000}"/>
  <bookViews>
    <workbookView xWindow="-108" yWindow="-108" windowWidth="23256" windowHeight="12576" firstSheet="4" activeTab="5" xr2:uid="{F8D910D0-3612-4F7C-AE8E-020B01D95998}"/>
  </bookViews>
  <sheets>
    <sheet name="PoczątkowyWykresKolumnowy" sheetId="1" r:id="rId1"/>
    <sheet name="SerieWariancji" sheetId="2" r:id="rId2"/>
    <sheet name="PoczątkoweSłupkiBłędów" sheetId="3" r:id="rId3"/>
    <sheet name="PoczątkoweSłupkiWzrostów" sheetId="4" r:id="rId4"/>
    <sheet name="ObaSłupkiBłędów" sheetId="6" r:id="rId5"/>
    <sheet name="Gotowy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F2" i="1"/>
  <c r="E2" i="1"/>
  <c r="E12" i="6"/>
  <c r="C12" i="6"/>
  <c r="G12" i="6" s="1"/>
  <c r="E11" i="6"/>
  <c r="C11" i="6"/>
  <c r="G11" i="6" s="1"/>
  <c r="E10" i="6"/>
  <c r="C10" i="6"/>
  <c r="G10" i="6" s="1"/>
  <c r="E9" i="6"/>
  <c r="C9" i="6"/>
  <c r="G9" i="6" s="1"/>
  <c r="E8" i="6"/>
  <c r="C8" i="6"/>
  <c r="G8" i="6" s="1"/>
  <c r="E7" i="6"/>
  <c r="C7" i="6"/>
  <c r="G7" i="6" s="1"/>
  <c r="E6" i="6"/>
  <c r="C6" i="6"/>
  <c r="G6" i="6" s="1"/>
  <c r="E5" i="6"/>
  <c r="C5" i="6"/>
  <c r="G5" i="6" s="1"/>
  <c r="E4" i="6"/>
  <c r="C4" i="6"/>
  <c r="G4" i="6" s="1"/>
  <c r="E3" i="6"/>
  <c r="C3" i="6"/>
  <c r="G3" i="6" s="1"/>
  <c r="E2" i="6"/>
  <c r="C2" i="6"/>
  <c r="G2" i="6" s="1"/>
  <c r="F3" i="6" l="1"/>
  <c r="F5" i="6"/>
  <c r="F7" i="6"/>
  <c r="F9" i="6"/>
  <c r="F11" i="6"/>
  <c r="F2" i="6"/>
  <c r="F4" i="6"/>
  <c r="F6" i="6"/>
  <c r="F8" i="6"/>
  <c r="F10" i="6"/>
  <c r="F12" i="6"/>
  <c r="E12" i="5"/>
  <c r="C12" i="5"/>
  <c r="G12" i="5" s="1"/>
  <c r="E11" i="5"/>
  <c r="C11" i="5"/>
  <c r="G11" i="5" s="1"/>
  <c r="E10" i="5"/>
  <c r="C10" i="5"/>
  <c r="G10" i="5" s="1"/>
  <c r="E9" i="5"/>
  <c r="C9" i="5"/>
  <c r="G9" i="5" s="1"/>
  <c r="E8" i="5"/>
  <c r="C8" i="5"/>
  <c r="G8" i="5" s="1"/>
  <c r="E7" i="5"/>
  <c r="C7" i="5"/>
  <c r="G7" i="5" s="1"/>
  <c r="E6" i="5"/>
  <c r="C6" i="5"/>
  <c r="G6" i="5" s="1"/>
  <c r="E5" i="5"/>
  <c r="C5" i="5"/>
  <c r="G5" i="5" s="1"/>
  <c r="E4" i="5"/>
  <c r="C4" i="5"/>
  <c r="G4" i="5" s="1"/>
  <c r="E3" i="5"/>
  <c r="C3" i="5"/>
  <c r="G3" i="5" s="1"/>
  <c r="E2" i="5"/>
  <c r="C2" i="5"/>
  <c r="G2" i="5" s="1"/>
  <c r="E12" i="4"/>
  <c r="C12" i="4"/>
  <c r="G12" i="4" s="1"/>
  <c r="E11" i="4"/>
  <c r="C11" i="4"/>
  <c r="G11" i="4" s="1"/>
  <c r="E10" i="4"/>
  <c r="C10" i="4"/>
  <c r="G10" i="4" s="1"/>
  <c r="E9" i="4"/>
  <c r="C9" i="4"/>
  <c r="G9" i="4" s="1"/>
  <c r="E8" i="4"/>
  <c r="C8" i="4"/>
  <c r="G8" i="4" s="1"/>
  <c r="E7" i="4"/>
  <c r="C7" i="4"/>
  <c r="G7" i="4" s="1"/>
  <c r="E6" i="4"/>
  <c r="C6" i="4"/>
  <c r="G6" i="4" s="1"/>
  <c r="E5" i="4"/>
  <c r="C5" i="4"/>
  <c r="G5" i="4" s="1"/>
  <c r="E4" i="4"/>
  <c r="C4" i="4"/>
  <c r="G4" i="4" s="1"/>
  <c r="E3" i="4"/>
  <c r="C3" i="4"/>
  <c r="G3" i="4" s="1"/>
  <c r="E2" i="4"/>
  <c r="C2" i="4"/>
  <c r="G2" i="4" s="1"/>
  <c r="E12" i="3"/>
  <c r="C12" i="3"/>
  <c r="G12" i="3" s="1"/>
  <c r="E11" i="3"/>
  <c r="C11" i="3"/>
  <c r="G11" i="3" s="1"/>
  <c r="E10" i="3"/>
  <c r="C10" i="3"/>
  <c r="G10" i="3" s="1"/>
  <c r="E9" i="3"/>
  <c r="C9" i="3"/>
  <c r="G9" i="3" s="1"/>
  <c r="E8" i="3"/>
  <c r="C8" i="3"/>
  <c r="G8" i="3" s="1"/>
  <c r="E7" i="3"/>
  <c r="C7" i="3"/>
  <c r="G7" i="3" s="1"/>
  <c r="E6" i="3"/>
  <c r="C6" i="3"/>
  <c r="G6" i="3" s="1"/>
  <c r="E5" i="3"/>
  <c r="C5" i="3"/>
  <c r="G5" i="3" s="1"/>
  <c r="E4" i="3"/>
  <c r="C4" i="3"/>
  <c r="G4" i="3" s="1"/>
  <c r="E3" i="3"/>
  <c r="C3" i="3"/>
  <c r="G3" i="3" s="1"/>
  <c r="E2" i="3"/>
  <c r="C2" i="3"/>
  <c r="G2" i="3" s="1"/>
  <c r="E12" i="2"/>
  <c r="C12" i="2"/>
  <c r="G12" i="2" s="1"/>
  <c r="E11" i="2"/>
  <c r="C11" i="2"/>
  <c r="G11" i="2" s="1"/>
  <c r="E10" i="2"/>
  <c r="C10" i="2"/>
  <c r="G10" i="2" s="1"/>
  <c r="E9" i="2"/>
  <c r="C9" i="2"/>
  <c r="G9" i="2" s="1"/>
  <c r="E8" i="2"/>
  <c r="C8" i="2"/>
  <c r="G8" i="2" s="1"/>
  <c r="E7" i="2"/>
  <c r="C7" i="2"/>
  <c r="G7" i="2" s="1"/>
  <c r="E6" i="2"/>
  <c r="C6" i="2"/>
  <c r="G6" i="2" s="1"/>
  <c r="E5" i="2"/>
  <c r="C5" i="2"/>
  <c r="G5" i="2" s="1"/>
  <c r="E4" i="2"/>
  <c r="C4" i="2"/>
  <c r="G4" i="2" s="1"/>
  <c r="E3" i="2"/>
  <c r="C3" i="2"/>
  <c r="G3" i="2" s="1"/>
  <c r="E2" i="2"/>
  <c r="C2" i="2"/>
  <c r="G2" i="2" s="1"/>
  <c r="G4" i="1"/>
  <c r="F5" i="1"/>
  <c r="G5" i="1"/>
  <c r="F6" i="1"/>
  <c r="G6" i="1"/>
  <c r="F10" i="1"/>
  <c r="G10" i="1"/>
  <c r="G12" i="1"/>
  <c r="E3" i="1"/>
  <c r="E4" i="1"/>
  <c r="E5" i="1"/>
  <c r="E6" i="1"/>
  <c r="E7" i="1"/>
  <c r="E8" i="1"/>
  <c r="E9" i="1"/>
  <c r="E10" i="1"/>
  <c r="E11" i="1"/>
  <c r="E12" i="1"/>
  <c r="C3" i="1"/>
  <c r="F3" i="1" s="1"/>
  <c r="C4" i="1"/>
  <c r="F4" i="1" s="1"/>
  <c r="C5" i="1"/>
  <c r="C6" i="1"/>
  <c r="C7" i="1"/>
  <c r="F7" i="1" s="1"/>
  <c r="C8" i="1"/>
  <c r="G8" i="1" s="1"/>
  <c r="C9" i="1"/>
  <c r="F9" i="1" s="1"/>
  <c r="C10" i="1"/>
  <c r="C11" i="1"/>
  <c r="F11" i="1" s="1"/>
  <c r="C12" i="1"/>
  <c r="F12" i="1" s="1"/>
  <c r="C2" i="1"/>
  <c r="F8" i="1" l="1"/>
  <c r="G9" i="1"/>
  <c r="G3" i="1"/>
  <c r="G11" i="1"/>
  <c r="G7" i="1"/>
  <c r="F3" i="5"/>
  <c r="F5" i="5"/>
  <c r="F7" i="5"/>
  <c r="F9" i="5"/>
  <c r="F11" i="5"/>
  <c r="F2" i="5"/>
  <c r="F4" i="5"/>
  <c r="F6" i="5"/>
  <c r="F8" i="5"/>
  <c r="F10" i="5"/>
  <c r="F12" i="5"/>
  <c r="F3" i="4"/>
  <c r="F5" i="4"/>
  <c r="F7" i="4"/>
  <c r="F9" i="4"/>
  <c r="F11" i="4"/>
  <c r="F2" i="4"/>
  <c r="F4" i="4"/>
  <c r="F6" i="4"/>
  <c r="F8" i="4"/>
  <c r="F10" i="4"/>
  <c r="F12" i="4"/>
  <c r="F3" i="3"/>
  <c r="F5" i="3"/>
  <c r="F7" i="3"/>
  <c r="F9" i="3"/>
  <c r="F11" i="3"/>
  <c r="F2" i="3"/>
  <c r="F4" i="3"/>
  <c r="F6" i="3"/>
  <c r="F8" i="3"/>
  <c r="F10" i="3"/>
  <c r="F12" i="3"/>
  <c r="F3" i="2"/>
  <c r="F5" i="2"/>
  <c r="F7" i="2"/>
  <c r="F9" i="2"/>
  <c r="F11" i="2"/>
  <c r="F2" i="2"/>
  <c r="F4" i="2"/>
  <c r="F6" i="2"/>
  <c r="F8" i="2"/>
  <c r="F10" i="2"/>
  <c r="F12" i="2"/>
</calcChain>
</file>

<file path=xl/sharedStrings.xml><?xml version="1.0" encoding="utf-8"?>
<sst xmlns="http://schemas.openxmlformats.org/spreadsheetml/2006/main" count="24" uniqueCount="4">
  <si>
    <t>Month</t>
  </si>
  <si>
    <t>House Sales</t>
  </si>
  <si>
    <t>Increase</t>
  </si>
  <si>
    <t>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</si>
</sst>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_);_(* \(#,##0\);_(* &quot;-&quot;??_);_(@_)"/>
    <numFmt numFmtId="166" formatCode="#,###,"/>
    <numFmt numFmtId="167" formatCode="mmm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6" fontId="0" fillId="0" borderId="0" xfId="1" applyNumberFormat="1" applyFont="1"/>
    <xf numFmtId="0" fontId="0" fillId="0" borderId="0" xfId="0" applyNumberFormat="1"/>
    <xf numFmtId="0" fontId="0" fillId="0" borderId="0" xfId="0" applyFill="1"/>
    <xf numFmtId="0" fontId="0" fillId="2" borderId="0" xfId="0" applyFill="1"/>
    <xf numFmtId="166" fontId="0" fillId="0" borderId="0" xfId="0" applyNumberFormat="1" applyFill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 domów</a:t>
            </a:r>
            <a:endParaRPr lang="en-US"/>
          </a:p>
          <a:p>
            <a:pPr>
              <a:defRPr/>
            </a:pPr>
            <a:r>
              <a:rPr lang="en-US"/>
              <a:t>(</a:t>
            </a:r>
            <a:r>
              <a:rPr lang="pl-PL"/>
              <a:t>kwoty w tysiącach</a:t>
            </a:r>
            <a:r>
              <a:rPr lang="en-US" baseline="0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PoczątkowyWykresKolumnowy!$B$1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PoczątkowyWykresKolumnowy!$A$2:$A$13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PoczątkowyWykresKolumnowy!$B$2:$B$13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5-4FA1-B687-EB72FC66F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840744"/>
        <c:axId val="843840088"/>
      </c:barChart>
      <c:date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At val="0"/>
        <c:auto val="1"/>
        <c:lblOffset val="100"/>
        <c:baseTimeUnit val="months"/>
      </c:date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domów</a:t>
            </a:r>
          </a:p>
          <a:p>
            <a:pPr>
              <a:defRPr/>
            </a:pPr>
            <a:r>
              <a:rPr lang="en-US"/>
              <a:t>(kwoty w tysiącach)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SerieWariancji!$B$1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SerieWariancji!$A$2:$A$13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SerieWariancji!$B$2:$B$13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C-4785-95BF-91E31E5EF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840744"/>
        <c:axId val="843840088"/>
      </c:barChart>
      <c:scatterChart>
        <c:scatterStyle val="lineMarker"/>
        <c:varyColors val="0"/>
        <c:ser>
          <c:idx val="1"/>
          <c:order val="1"/>
          <c:tx>
            <c:strRef>
              <c:f>SerieWariancji!$F$1</c:f>
              <c:strCache>
                <c:ptCount val="1"/>
                <c:pt idx="0">
                  <c:v>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SerieWariancji!$E$2:$E$12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SerieWariancji!$F$2:$F$12</c:f>
              <c:numCache>
                <c:formatCode>#\ ###\ </c:formatCode>
                <c:ptCount val="11"/>
                <c:pt idx="0">
                  <c:v>2158471</c:v>
                </c:pt>
                <c:pt idx="1">
                  <c:v>#N/A</c:v>
                </c:pt>
                <c:pt idx="2">
                  <c:v>5673705</c:v>
                </c:pt>
                <c:pt idx="3">
                  <c:v>#N/A</c:v>
                </c:pt>
                <c:pt idx="4">
                  <c:v>9515880</c:v>
                </c:pt>
                <c:pt idx="5">
                  <c:v>#N/A</c:v>
                </c:pt>
                <c:pt idx="6">
                  <c:v>#N/A</c:v>
                </c:pt>
                <c:pt idx="7">
                  <c:v>5789535</c:v>
                </c:pt>
                <c:pt idx="8">
                  <c:v>#N/A</c:v>
                </c:pt>
                <c:pt idx="9">
                  <c:v>3077154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3C-4785-95BF-91E31E5EF279}"/>
            </c:ext>
          </c:extLst>
        </c:ser>
        <c:ser>
          <c:idx val="2"/>
          <c:order val="2"/>
          <c:tx>
            <c:strRef>
              <c:f>SerieWariancji!$G$1</c:f>
              <c:strCache>
                <c:ptCount val="1"/>
                <c:pt idx="0">
                  <c:v>Decrease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SerieWariancji!$E$2:$E$12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SerieWariancji!$G$2:$G$12</c:f>
              <c:numCache>
                <c:formatCode>#.###.</c:formatCode>
                <c:ptCount val="11"/>
                <c:pt idx="0">
                  <c:v>#N/A</c:v>
                </c:pt>
                <c:pt idx="1">
                  <c:v>2086460</c:v>
                </c:pt>
                <c:pt idx="2">
                  <c:v>#N/A</c:v>
                </c:pt>
                <c:pt idx="3">
                  <c:v>4599767</c:v>
                </c:pt>
                <c:pt idx="4">
                  <c:v>#N/A</c:v>
                </c:pt>
                <c:pt idx="5">
                  <c:v>4022000</c:v>
                </c:pt>
                <c:pt idx="6">
                  <c:v>3926628</c:v>
                </c:pt>
                <c:pt idx="7">
                  <c:v>#N/A</c:v>
                </c:pt>
                <c:pt idx="8">
                  <c:v>2934240</c:v>
                </c:pt>
                <c:pt idx="9">
                  <c:v>#N/A</c:v>
                </c:pt>
                <c:pt idx="10">
                  <c:v>1729885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3C-4785-95BF-91E31E5EF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0744"/>
        <c:axId val="843840088"/>
      </c:scatterChart>
      <c:cat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 val="autoZero"/>
        <c:auto val="0"/>
        <c:lblAlgn val="ctr"/>
        <c:lblOffset val="100"/>
        <c:noMultiLvlLbl val="0"/>
      </c:cat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domów</a:t>
            </a:r>
          </a:p>
          <a:p>
            <a:pPr>
              <a:defRPr/>
            </a:pPr>
            <a:r>
              <a:rPr lang="en-US"/>
              <a:t>(kwoty w tysiącach)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PoczątkoweSłupkiBłędów!$B$1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PoczątkoweSłupkiBłędów!$A$2:$A$13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PoczątkoweSłupkiBłędów!$B$2:$B$13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06-4B4D-A42A-C516D80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840744"/>
        <c:axId val="843840088"/>
      </c:barChart>
      <c:scatterChart>
        <c:scatterStyle val="lineMarker"/>
        <c:varyColors val="0"/>
        <c:ser>
          <c:idx val="1"/>
          <c:order val="1"/>
          <c:tx>
            <c:strRef>
              <c:f>PoczątkoweSłupkiBłędów!$F$1</c:f>
              <c:strCache>
                <c:ptCount val="1"/>
                <c:pt idx="0">
                  <c:v>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PoczątkoweSłupkiBłędów!$E$2:$E$12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PoczątkoweSłupkiBłędów!$F$2:$F$12</c:f>
              <c:numCache>
                <c:formatCode>#\ ###\ </c:formatCode>
                <c:ptCount val="11"/>
                <c:pt idx="0">
                  <c:v>2158471</c:v>
                </c:pt>
                <c:pt idx="1">
                  <c:v>#N/A</c:v>
                </c:pt>
                <c:pt idx="2">
                  <c:v>5673705</c:v>
                </c:pt>
                <c:pt idx="3">
                  <c:v>#N/A</c:v>
                </c:pt>
                <c:pt idx="4">
                  <c:v>9515880</c:v>
                </c:pt>
                <c:pt idx="5">
                  <c:v>#N/A</c:v>
                </c:pt>
                <c:pt idx="6">
                  <c:v>#N/A</c:v>
                </c:pt>
                <c:pt idx="7">
                  <c:v>5789535</c:v>
                </c:pt>
                <c:pt idx="8">
                  <c:v>#N/A</c:v>
                </c:pt>
                <c:pt idx="9">
                  <c:v>3077154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06-4B4D-A42A-C516D804BF67}"/>
            </c:ext>
          </c:extLst>
        </c:ser>
        <c:ser>
          <c:idx val="2"/>
          <c:order val="2"/>
          <c:tx>
            <c:strRef>
              <c:f>PoczątkoweSłupkiBłędów!$G$1</c:f>
              <c:strCache>
                <c:ptCount val="1"/>
                <c:pt idx="0">
                  <c:v>Decrease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PoczątkoweSłupkiBłędów!$E$2:$E$12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PoczątkoweSłupkiBłędów!$G$2:$G$12</c:f>
              <c:numCache>
                <c:formatCode>#\ ###\ </c:formatCode>
                <c:ptCount val="11"/>
                <c:pt idx="0">
                  <c:v>#N/A</c:v>
                </c:pt>
                <c:pt idx="1">
                  <c:v>2086460</c:v>
                </c:pt>
                <c:pt idx="2">
                  <c:v>#N/A</c:v>
                </c:pt>
                <c:pt idx="3">
                  <c:v>4599767</c:v>
                </c:pt>
                <c:pt idx="4">
                  <c:v>#N/A</c:v>
                </c:pt>
                <c:pt idx="5">
                  <c:v>4022000</c:v>
                </c:pt>
                <c:pt idx="6">
                  <c:v>3926628</c:v>
                </c:pt>
                <c:pt idx="7">
                  <c:v>#N/A</c:v>
                </c:pt>
                <c:pt idx="8">
                  <c:v>2934240</c:v>
                </c:pt>
                <c:pt idx="9">
                  <c:v>#N/A</c:v>
                </c:pt>
                <c:pt idx="10">
                  <c:v>1729885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06-4B4D-A42A-C516D804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0744"/>
        <c:axId val="843840088"/>
      </c:scatterChart>
      <c:cat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 val="autoZero"/>
        <c:auto val="0"/>
        <c:lblAlgn val="ctr"/>
        <c:lblOffset val="100"/>
        <c:noMultiLvlLbl val="0"/>
      </c:cat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domów</a:t>
            </a:r>
          </a:p>
          <a:p>
            <a:pPr>
              <a:defRPr/>
            </a:pPr>
            <a:r>
              <a:rPr lang="en-US"/>
              <a:t>(kwoty w tysiącach)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PoczątkoweSłupkiWzrostów!$B$1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PoczątkoweSłupkiWzrostów!$A$2:$A$13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PoczątkoweSłupkiWzrostów!$B$2:$B$13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E-4023-8D56-40F9C78F4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840744"/>
        <c:axId val="843840088"/>
      </c:barChart>
      <c:scatterChart>
        <c:scatterStyle val="lineMarker"/>
        <c:varyColors val="0"/>
        <c:ser>
          <c:idx val="1"/>
          <c:order val="1"/>
          <c:tx>
            <c:strRef>
              <c:f>PoczątkoweSłupkiWzrostów!$F$1</c:f>
              <c:strCache>
                <c:ptCount val="1"/>
                <c:pt idx="0">
                  <c:v>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PoczątkoweSłupkiWzrostów!$C$2:$C$12</c:f>
                <c:numCache>
                  <c:formatCode>General</c:formatCode>
                  <c:ptCount val="11"/>
                  <c:pt idx="0">
                    <c:v>969715</c:v>
                  </c:pt>
                  <c:pt idx="1">
                    <c:v>-72011</c:v>
                  </c:pt>
                  <c:pt idx="2">
                    <c:v>3587245</c:v>
                  </c:pt>
                  <c:pt idx="3">
                    <c:v>-1073938</c:v>
                  </c:pt>
                  <c:pt idx="4">
                    <c:v>4916113</c:v>
                  </c:pt>
                  <c:pt idx="5">
                    <c:v>-5493880</c:v>
                  </c:pt>
                  <c:pt idx="6">
                    <c:v>-95372</c:v>
                  </c:pt>
                  <c:pt idx="7">
                    <c:v>1862907</c:v>
                  </c:pt>
                  <c:pt idx="8">
                    <c:v>-2855295</c:v>
                  </c:pt>
                  <c:pt idx="9">
                    <c:v>142914</c:v>
                  </c:pt>
                  <c:pt idx="10">
                    <c:v>-1347269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6">
                    <a:lumMod val="75000"/>
                  </a:schemeClr>
                </a:solidFill>
                <a:round/>
                <a:headEnd type="triangle"/>
                <a:tailEnd type="none"/>
              </a:ln>
              <a:effectLst/>
            </c:spPr>
          </c:errBars>
          <c:xVal>
            <c:numRef>
              <c:f>PoczątkoweSłupkiWzrostów!$E$2:$E$12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PoczątkoweSłupkiWzrostów!$F$2:$F$12</c:f>
              <c:numCache>
                <c:formatCode>#\ ###\ </c:formatCode>
                <c:ptCount val="11"/>
                <c:pt idx="0">
                  <c:v>2158471</c:v>
                </c:pt>
                <c:pt idx="1">
                  <c:v>#N/A</c:v>
                </c:pt>
                <c:pt idx="2">
                  <c:v>5673705</c:v>
                </c:pt>
                <c:pt idx="3">
                  <c:v>#N/A</c:v>
                </c:pt>
                <c:pt idx="4">
                  <c:v>9515880</c:v>
                </c:pt>
                <c:pt idx="5">
                  <c:v>#N/A</c:v>
                </c:pt>
                <c:pt idx="6">
                  <c:v>#N/A</c:v>
                </c:pt>
                <c:pt idx="7">
                  <c:v>5789535</c:v>
                </c:pt>
                <c:pt idx="8">
                  <c:v>#N/A</c:v>
                </c:pt>
                <c:pt idx="9">
                  <c:v>3077154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FE-4023-8D56-40F9C78F4219}"/>
            </c:ext>
          </c:extLst>
        </c:ser>
        <c:ser>
          <c:idx val="2"/>
          <c:order val="2"/>
          <c:tx>
            <c:strRef>
              <c:f>PoczątkoweSłupkiWzrostów!$G$1</c:f>
              <c:strCache>
                <c:ptCount val="1"/>
                <c:pt idx="0">
                  <c:v>Decrease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PoczątkoweSłupkiWzrostów!$E$2:$E$12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PoczątkoweSłupkiWzrostów!$G$2:$G$12</c:f>
              <c:numCache>
                <c:formatCode>#\ ###\ </c:formatCode>
                <c:ptCount val="11"/>
                <c:pt idx="0">
                  <c:v>#N/A</c:v>
                </c:pt>
                <c:pt idx="1">
                  <c:v>2086460</c:v>
                </c:pt>
                <c:pt idx="2">
                  <c:v>#N/A</c:v>
                </c:pt>
                <c:pt idx="3">
                  <c:v>4599767</c:v>
                </c:pt>
                <c:pt idx="4">
                  <c:v>#N/A</c:v>
                </c:pt>
                <c:pt idx="5">
                  <c:v>4022000</c:v>
                </c:pt>
                <c:pt idx="6">
                  <c:v>3926628</c:v>
                </c:pt>
                <c:pt idx="7">
                  <c:v>#N/A</c:v>
                </c:pt>
                <c:pt idx="8">
                  <c:v>2934240</c:v>
                </c:pt>
                <c:pt idx="9">
                  <c:v>#N/A</c:v>
                </c:pt>
                <c:pt idx="10">
                  <c:v>1729885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DFE-4023-8D56-40F9C78F42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0744"/>
        <c:axId val="843840088"/>
      </c:scatterChart>
      <c:cat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 val="autoZero"/>
        <c:auto val="0"/>
        <c:lblAlgn val="ctr"/>
        <c:lblOffset val="100"/>
        <c:noMultiLvlLbl val="0"/>
      </c:cat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domów</a:t>
            </a:r>
          </a:p>
          <a:p>
            <a:pPr>
              <a:defRPr/>
            </a:pPr>
            <a:r>
              <a:rPr lang="en-US"/>
              <a:t>(kwoty w tysiącach)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ObaSłupkiBłędów!$B$1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ObaSłupkiBłędów!$A$2:$A$13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ObaSłupkiBłędów!$B$2:$B$13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C5-4F0C-85C8-BF0135B7C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3840744"/>
        <c:axId val="843840088"/>
      </c:barChart>
      <c:scatterChart>
        <c:scatterStyle val="lineMarker"/>
        <c:varyColors val="0"/>
        <c:ser>
          <c:idx val="1"/>
          <c:order val="1"/>
          <c:tx>
            <c:strRef>
              <c:f>ObaSłupkiBłędów!$F$1</c:f>
              <c:strCache>
                <c:ptCount val="1"/>
                <c:pt idx="0">
                  <c:v>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ObaSłupkiBłędów!$C$2:$C$12</c:f>
                <c:numCache>
                  <c:formatCode>General</c:formatCode>
                  <c:ptCount val="11"/>
                  <c:pt idx="0">
                    <c:v>969715</c:v>
                  </c:pt>
                  <c:pt idx="1">
                    <c:v>-72011</c:v>
                  </c:pt>
                  <c:pt idx="2">
                    <c:v>3587245</c:v>
                  </c:pt>
                  <c:pt idx="3">
                    <c:v>-1073938</c:v>
                  </c:pt>
                  <c:pt idx="4">
                    <c:v>4916113</c:v>
                  </c:pt>
                  <c:pt idx="5">
                    <c:v>-5493880</c:v>
                  </c:pt>
                  <c:pt idx="6">
                    <c:v>-95372</c:v>
                  </c:pt>
                  <c:pt idx="7">
                    <c:v>1862907</c:v>
                  </c:pt>
                  <c:pt idx="8">
                    <c:v>-2855295</c:v>
                  </c:pt>
                  <c:pt idx="9">
                    <c:v>142914</c:v>
                  </c:pt>
                  <c:pt idx="10">
                    <c:v>-1347269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6">
                    <a:lumMod val="75000"/>
                  </a:schemeClr>
                </a:solidFill>
                <a:round/>
                <a:headEnd type="triangle"/>
                <a:tailEnd type="none"/>
              </a:ln>
              <a:effectLst/>
            </c:spPr>
          </c:errBars>
          <c:xVal>
            <c:numRef>
              <c:f>ObaSłupkiBłędów!$E$2:$E$12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ObaSłupkiBłędów!$F$2:$F$12</c:f>
              <c:numCache>
                <c:formatCode>#\ ###\ </c:formatCode>
                <c:ptCount val="11"/>
                <c:pt idx="0">
                  <c:v>2158471</c:v>
                </c:pt>
                <c:pt idx="1">
                  <c:v>#N/A</c:v>
                </c:pt>
                <c:pt idx="2">
                  <c:v>5673705</c:v>
                </c:pt>
                <c:pt idx="3">
                  <c:v>#N/A</c:v>
                </c:pt>
                <c:pt idx="4">
                  <c:v>9515880</c:v>
                </c:pt>
                <c:pt idx="5">
                  <c:v>#N/A</c:v>
                </c:pt>
                <c:pt idx="6">
                  <c:v>#N/A</c:v>
                </c:pt>
                <c:pt idx="7">
                  <c:v>5789535</c:v>
                </c:pt>
                <c:pt idx="8">
                  <c:v>#N/A</c:v>
                </c:pt>
                <c:pt idx="9">
                  <c:v>3077154</c:v>
                </c:pt>
                <c:pt idx="10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C5-4F0C-85C8-BF0135B7C952}"/>
            </c:ext>
          </c:extLst>
        </c:ser>
        <c:ser>
          <c:idx val="2"/>
          <c:order val="2"/>
          <c:tx>
            <c:strRef>
              <c:f>ObaSłupkiBłędów!$G$1</c:f>
              <c:strCache>
                <c:ptCount val="1"/>
                <c:pt idx="0">
                  <c:v>Decrease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ObaSłupkiBłędów!$C$2:$C$12</c:f>
                <c:numCache>
                  <c:formatCode>General</c:formatCode>
                  <c:ptCount val="11"/>
                  <c:pt idx="0">
                    <c:v>969715</c:v>
                  </c:pt>
                  <c:pt idx="1">
                    <c:v>-72011</c:v>
                  </c:pt>
                  <c:pt idx="2">
                    <c:v>3587245</c:v>
                  </c:pt>
                  <c:pt idx="3">
                    <c:v>-1073938</c:v>
                  </c:pt>
                  <c:pt idx="4">
                    <c:v>4916113</c:v>
                  </c:pt>
                  <c:pt idx="5">
                    <c:v>-5493880</c:v>
                  </c:pt>
                  <c:pt idx="6">
                    <c:v>-95372</c:v>
                  </c:pt>
                  <c:pt idx="7">
                    <c:v>1862907</c:v>
                  </c:pt>
                  <c:pt idx="8">
                    <c:v>-2855295</c:v>
                  </c:pt>
                  <c:pt idx="9">
                    <c:v>142914</c:v>
                  </c:pt>
                  <c:pt idx="10">
                    <c:v>-1347269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2">
                    <a:lumMod val="75000"/>
                  </a:schemeClr>
                </a:solidFill>
                <a:round/>
                <a:headEnd type="triangle"/>
              </a:ln>
              <a:effectLst/>
            </c:spPr>
          </c:errBars>
          <c:xVal>
            <c:numRef>
              <c:f>ObaSłupkiBłędów!$E$2:$E$12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ObaSłupkiBłędów!$G$2:$G$12</c:f>
              <c:numCache>
                <c:formatCode>#\ ###\ </c:formatCode>
                <c:ptCount val="11"/>
                <c:pt idx="0">
                  <c:v>#N/A</c:v>
                </c:pt>
                <c:pt idx="1">
                  <c:v>2086460</c:v>
                </c:pt>
                <c:pt idx="2">
                  <c:v>#N/A</c:v>
                </c:pt>
                <c:pt idx="3">
                  <c:v>4599767</c:v>
                </c:pt>
                <c:pt idx="4">
                  <c:v>#N/A</c:v>
                </c:pt>
                <c:pt idx="5">
                  <c:v>4022000</c:v>
                </c:pt>
                <c:pt idx="6">
                  <c:v>3926628</c:v>
                </c:pt>
                <c:pt idx="7">
                  <c:v>#N/A</c:v>
                </c:pt>
                <c:pt idx="8">
                  <c:v>2934240</c:v>
                </c:pt>
                <c:pt idx="9">
                  <c:v>#N/A</c:v>
                </c:pt>
                <c:pt idx="10">
                  <c:v>1729885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C5-4F0C-85C8-BF0135B7C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0744"/>
        <c:axId val="843840088"/>
      </c:scatterChart>
      <c:cat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 val="autoZero"/>
        <c:auto val="0"/>
        <c:lblAlgn val="ctr"/>
        <c:lblOffset val="100"/>
        <c:noMultiLvlLbl val="0"/>
      </c:cat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Sprzedaż domów</a:t>
            </a:r>
          </a:p>
          <a:p>
            <a:pPr>
              <a:defRPr/>
            </a:pPr>
            <a:r>
              <a:rPr lang="en-US"/>
              <a:t>(kwoty w tysiącach)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Gotowy!$B$1</c:f>
              <c:strCache>
                <c:ptCount val="1"/>
                <c:pt idx="0">
                  <c:v>House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Gotowy!$A$2:$A$13</c:f>
              <c:numCache>
                <c:formatCode>mmm</c:formatCode>
                <c:ptCount val="12"/>
                <c:pt idx="0">
                  <c:v>43861</c:v>
                </c:pt>
                <c:pt idx="1">
                  <c:v>43890</c:v>
                </c:pt>
                <c:pt idx="2">
                  <c:v>43921</c:v>
                </c:pt>
                <c:pt idx="3">
                  <c:v>43951</c:v>
                </c:pt>
                <c:pt idx="4">
                  <c:v>43982</c:v>
                </c:pt>
                <c:pt idx="5">
                  <c:v>44012</c:v>
                </c:pt>
                <c:pt idx="6">
                  <c:v>44043</c:v>
                </c:pt>
                <c:pt idx="7">
                  <c:v>44074</c:v>
                </c:pt>
                <c:pt idx="8">
                  <c:v>44104</c:v>
                </c:pt>
                <c:pt idx="9">
                  <c:v>44135</c:v>
                </c:pt>
                <c:pt idx="10">
                  <c:v>44165</c:v>
                </c:pt>
                <c:pt idx="11">
                  <c:v>44196</c:v>
                </c:pt>
              </c:numCache>
            </c:numRef>
          </c:cat>
          <c:val>
            <c:numRef>
              <c:f>Gotowy!$B$2:$B$13</c:f>
              <c:numCache>
                <c:formatCode>#\ ###\ </c:formatCode>
                <c:ptCount val="12"/>
                <c:pt idx="0">
                  <c:v>1188756</c:v>
                </c:pt>
                <c:pt idx="1">
                  <c:v>2158471</c:v>
                </c:pt>
                <c:pt idx="2">
                  <c:v>2086460</c:v>
                </c:pt>
                <c:pt idx="3">
                  <c:v>5673705</c:v>
                </c:pt>
                <c:pt idx="4">
                  <c:v>4599767</c:v>
                </c:pt>
                <c:pt idx="5">
                  <c:v>9515880</c:v>
                </c:pt>
                <c:pt idx="6">
                  <c:v>4022000</c:v>
                </c:pt>
                <c:pt idx="7">
                  <c:v>3926628</c:v>
                </c:pt>
                <c:pt idx="8">
                  <c:v>5789535</c:v>
                </c:pt>
                <c:pt idx="9">
                  <c:v>2934240</c:v>
                </c:pt>
                <c:pt idx="10">
                  <c:v>3077154</c:v>
                </c:pt>
                <c:pt idx="11">
                  <c:v>1729885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DD-4B8A-9535-CB8DB3925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-27"/>
        <c:axId val="843840744"/>
        <c:axId val="843840088"/>
      </c:barChart>
      <c:scatterChart>
        <c:scatterStyle val="lineMarker"/>
        <c:varyColors val="0"/>
        <c:ser>
          <c:idx val="1"/>
          <c:order val="1"/>
          <c:tx>
            <c:strRef>
              <c:f>Gotowy!$F$1</c:f>
              <c:strCache>
                <c:ptCount val="1"/>
                <c:pt idx="0">
                  <c:v>Increase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E7AE4DD3-9B10-440A-A6F2-91DF0A114EE1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2DD-4B8A-9535-CB8DB39251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2DD-4B8A-9535-CB8DB392510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BB0B57D-4A5E-47F2-A134-C6778B13A43D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2DD-4B8A-9535-CB8DB39251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2DD-4B8A-9535-CB8DB39251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3EADE8-55EF-4F2E-B109-C92157CB00F8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02DD-4B8A-9535-CB8DB39251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02DD-4B8A-9535-CB8DB392510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2DD-4B8A-9535-CB8DB392510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E107970-44D3-45D5-AB20-FC7061D9023B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2DD-4B8A-9535-CB8DB392510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02DD-4B8A-9535-CB8DB392510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C983DB7-3D92-458B-BDFF-ABEC744D202D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02DD-4B8A-9535-CB8DB392510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02DD-4B8A-9535-CB8DB39251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Gotowy!$C$2:$C$12</c:f>
                <c:numCache>
                  <c:formatCode>General</c:formatCode>
                  <c:ptCount val="11"/>
                  <c:pt idx="0">
                    <c:v>969715</c:v>
                  </c:pt>
                  <c:pt idx="1">
                    <c:v>-72011</c:v>
                  </c:pt>
                  <c:pt idx="2">
                    <c:v>3587245</c:v>
                  </c:pt>
                  <c:pt idx="3">
                    <c:v>-1073938</c:v>
                  </c:pt>
                  <c:pt idx="4">
                    <c:v>4916113</c:v>
                  </c:pt>
                  <c:pt idx="5">
                    <c:v>-5493880</c:v>
                  </c:pt>
                  <c:pt idx="6">
                    <c:v>-95372</c:v>
                  </c:pt>
                  <c:pt idx="7">
                    <c:v>1862907</c:v>
                  </c:pt>
                  <c:pt idx="8">
                    <c:v>-2855295</c:v>
                  </c:pt>
                  <c:pt idx="9">
                    <c:v>142914</c:v>
                  </c:pt>
                  <c:pt idx="10">
                    <c:v>-1347269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6">
                    <a:lumMod val="75000"/>
                  </a:schemeClr>
                </a:solidFill>
                <a:round/>
                <a:headEnd type="triangle"/>
                <a:tailEnd type="none"/>
              </a:ln>
              <a:effectLst/>
            </c:spPr>
          </c:errBars>
          <c:xVal>
            <c:numRef>
              <c:f>Gotowy!$E$2:$E$12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Gotowy!$F$2:$F$12</c:f>
              <c:numCache>
                <c:formatCode>#\ ###\ </c:formatCode>
                <c:ptCount val="11"/>
                <c:pt idx="0">
                  <c:v>2158471</c:v>
                </c:pt>
                <c:pt idx="1">
                  <c:v>#N/A</c:v>
                </c:pt>
                <c:pt idx="2">
                  <c:v>5673705</c:v>
                </c:pt>
                <c:pt idx="3">
                  <c:v>#N/A</c:v>
                </c:pt>
                <c:pt idx="4">
                  <c:v>9515880</c:v>
                </c:pt>
                <c:pt idx="5">
                  <c:v>#N/A</c:v>
                </c:pt>
                <c:pt idx="6">
                  <c:v>#N/A</c:v>
                </c:pt>
                <c:pt idx="7">
                  <c:v>5789535</c:v>
                </c:pt>
                <c:pt idx="8">
                  <c:v>#N/A</c:v>
                </c:pt>
                <c:pt idx="9">
                  <c:v>3077154</c:v>
                </c:pt>
                <c:pt idx="10">
                  <c:v>#N/A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Gotowy!$C$2:$C$12</c15:f>
                <c15:dlblRangeCache>
                  <c:ptCount val="11"/>
                  <c:pt idx="0">
                    <c:v>970</c:v>
                  </c:pt>
                  <c:pt idx="1">
                    <c:v>-72</c:v>
                  </c:pt>
                  <c:pt idx="2">
                    <c:v>3 587</c:v>
                  </c:pt>
                  <c:pt idx="3">
                    <c:v>-1 074</c:v>
                  </c:pt>
                  <c:pt idx="4">
                    <c:v>4 916</c:v>
                  </c:pt>
                  <c:pt idx="5">
                    <c:v>-5 494</c:v>
                  </c:pt>
                  <c:pt idx="6">
                    <c:v>-95</c:v>
                  </c:pt>
                  <c:pt idx="7">
                    <c:v>1 863</c:v>
                  </c:pt>
                  <c:pt idx="8">
                    <c:v>-2 855</c:v>
                  </c:pt>
                  <c:pt idx="9">
                    <c:v>143</c:v>
                  </c:pt>
                  <c:pt idx="10">
                    <c:v>-1 347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02DD-4B8A-9535-CB8DB3925101}"/>
            </c:ext>
          </c:extLst>
        </c:ser>
        <c:ser>
          <c:idx val="2"/>
          <c:order val="2"/>
          <c:tx>
            <c:strRef>
              <c:f>Gotowy!$G$1</c:f>
              <c:strCache>
                <c:ptCount val="1"/>
                <c:pt idx="0">
                  <c:v>Decrease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02DD-4B8A-9535-CB8DB392510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9D0156-0F27-4CFB-9CCC-FAAA7071E20D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02DD-4B8A-9535-CB8DB392510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02DD-4B8A-9535-CB8DB392510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4A798F5-0C9D-40AD-94EB-7B18243D0258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02DD-4B8A-9535-CB8DB392510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2-02DD-4B8A-9535-CB8DB392510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23162D4-DC7C-4EE4-BBF0-6980EC81E2C0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02DD-4B8A-9535-CB8DB392510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A6CDE09-44CD-4849-AAA8-59440CE072C1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02DD-4B8A-9535-CB8DB392510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5-02DD-4B8A-9535-CB8DB392510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A8C9F8A-FC9C-4B0F-A2B8-9D437FC08849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02DD-4B8A-9535-CB8DB392510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7-02DD-4B8A-9535-CB8DB392510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EF2A4CBA-2199-4D7C-8D49-4E7B96AEA2BA}" type="CELLRANGE">
                      <a:rPr lang="pl-PL"/>
                      <a:pPr/>
                      <a:t>[ZAKRES KOMÓREK]</a:t>
                    </a:fld>
                    <a:endParaRPr lang="pl-PL"/>
                  </a:p>
                </c:rich>
              </c:tx>
              <c:dLblPos val="b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02DD-4B8A-9535-CB8DB39251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2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Gotowy!$C$2:$C$12</c:f>
                <c:numCache>
                  <c:formatCode>General</c:formatCode>
                  <c:ptCount val="11"/>
                  <c:pt idx="0">
                    <c:v>969715</c:v>
                  </c:pt>
                  <c:pt idx="1">
                    <c:v>-72011</c:v>
                  </c:pt>
                  <c:pt idx="2">
                    <c:v>3587245</c:v>
                  </c:pt>
                  <c:pt idx="3">
                    <c:v>-1073938</c:v>
                  </c:pt>
                  <c:pt idx="4">
                    <c:v>4916113</c:v>
                  </c:pt>
                  <c:pt idx="5">
                    <c:v>-5493880</c:v>
                  </c:pt>
                  <c:pt idx="6">
                    <c:v>-95372</c:v>
                  </c:pt>
                  <c:pt idx="7">
                    <c:v>1862907</c:v>
                  </c:pt>
                  <c:pt idx="8">
                    <c:v>-2855295</c:v>
                  </c:pt>
                  <c:pt idx="9">
                    <c:v>142914</c:v>
                  </c:pt>
                  <c:pt idx="10">
                    <c:v>-1347269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2">
                    <a:lumMod val="75000"/>
                  </a:schemeClr>
                </a:solidFill>
                <a:round/>
                <a:headEnd type="triangle"/>
              </a:ln>
              <a:effectLst/>
            </c:spPr>
          </c:errBars>
          <c:xVal>
            <c:numRef>
              <c:f>Gotowy!$E$2:$E$12</c:f>
              <c:numCache>
                <c:formatCode>General</c:formatCode>
                <c:ptCount val="11"/>
                <c:pt idx="0">
                  <c:v>1.5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</c:numCache>
            </c:numRef>
          </c:xVal>
          <c:yVal>
            <c:numRef>
              <c:f>Gotowy!$G$2:$G$12</c:f>
              <c:numCache>
                <c:formatCode>#\ ###\ </c:formatCode>
                <c:ptCount val="11"/>
                <c:pt idx="0">
                  <c:v>#N/A</c:v>
                </c:pt>
                <c:pt idx="1">
                  <c:v>2086460</c:v>
                </c:pt>
                <c:pt idx="2">
                  <c:v>#N/A</c:v>
                </c:pt>
                <c:pt idx="3">
                  <c:v>4599767</c:v>
                </c:pt>
                <c:pt idx="4">
                  <c:v>#N/A</c:v>
                </c:pt>
                <c:pt idx="5">
                  <c:v>4022000</c:v>
                </c:pt>
                <c:pt idx="6">
                  <c:v>3926628</c:v>
                </c:pt>
                <c:pt idx="7">
                  <c:v>#N/A</c:v>
                </c:pt>
                <c:pt idx="8">
                  <c:v>2934240</c:v>
                </c:pt>
                <c:pt idx="9">
                  <c:v>#N/A</c:v>
                </c:pt>
                <c:pt idx="10">
                  <c:v>1729885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Gotowy!$C$2:$C$12</c15:f>
                <c15:dlblRangeCache>
                  <c:ptCount val="11"/>
                  <c:pt idx="0">
                    <c:v>970</c:v>
                  </c:pt>
                  <c:pt idx="1">
                    <c:v>-72</c:v>
                  </c:pt>
                  <c:pt idx="2">
                    <c:v>3 587</c:v>
                  </c:pt>
                  <c:pt idx="3">
                    <c:v>-1 074</c:v>
                  </c:pt>
                  <c:pt idx="4">
                    <c:v>4 916</c:v>
                  </c:pt>
                  <c:pt idx="5">
                    <c:v>-5 494</c:v>
                  </c:pt>
                  <c:pt idx="6">
                    <c:v>-95</c:v>
                  </c:pt>
                  <c:pt idx="7">
                    <c:v>1 863</c:v>
                  </c:pt>
                  <c:pt idx="8">
                    <c:v>-2 855</c:v>
                  </c:pt>
                  <c:pt idx="9">
                    <c:v>143</c:v>
                  </c:pt>
                  <c:pt idx="10">
                    <c:v>-1 347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02DD-4B8A-9535-CB8DB39251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0744"/>
        <c:axId val="843840088"/>
      </c:scatterChart>
      <c:catAx>
        <c:axId val="843840744"/>
        <c:scaling>
          <c:orientation val="minMax"/>
        </c:scaling>
        <c:delete val="0"/>
        <c:axPos val="b"/>
        <c:numFmt formatCode="m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088"/>
        <c:crosses val="autoZero"/>
        <c:auto val="0"/>
        <c:lblAlgn val="ctr"/>
        <c:lblOffset val="100"/>
        <c:noMultiLvlLbl val="0"/>
      </c:catAx>
      <c:valAx>
        <c:axId val="84384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#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43840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171450</xdr:rowOff>
    </xdr:from>
    <xdr:to>
      <xdr:col>17</xdr:col>
      <xdr:colOff>304800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6A860A-45BB-42BB-B45D-744375D45B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171450</xdr:rowOff>
    </xdr:from>
    <xdr:to>
      <xdr:col>17</xdr:col>
      <xdr:colOff>304800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C98FE-47CE-4A8A-9647-E31085C41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171450</xdr:rowOff>
    </xdr:from>
    <xdr:to>
      <xdr:col>17</xdr:col>
      <xdr:colOff>304800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0D7FD2-16DB-4FF9-95EF-BBCB43B31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171450</xdr:rowOff>
    </xdr:from>
    <xdr:to>
      <xdr:col>17</xdr:col>
      <xdr:colOff>304800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293E7C-A28B-439A-BC13-38702819F7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12</xdr:row>
      <xdr:rowOff>171450</xdr:rowOff>
    </xdr:from>
    <xdr:to>
      <xdr:col>17</xdr:col>
      <xdr:colOff>304800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FA6285-1370-43E7-BAB3-29E52C555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400049</xdr:colOff>
      <xdr:row>10</xdr:row>
      <xdr:rowOff>0</xdr:rowOff>
    </xdr:from>
    <xdr:to>
      <xdr:col>17</xdr:col>
      <xdr:colOff>314325</xdr:colOff>
      <xdr:row>29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D01974-B294-4B8C-B6AF-CCDDB326F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B6047-972C-4614-8946-3DF172E515D0}">
  <sheetPr codeName="Sheet1"/>
  <dimension ref="A1:R28"/>
  <sheetViews>
    <sheetView workbookViewId="0">
      <selection activeCell="B2" sqref="B2:B13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13.33203125" customWidth="1"/>
    <col min="4" max="4" width="2.44140625" customWidth="1"/>
  </cols>
  <sheetData>
    <row r="1" spans="1:18" x14ac:dyDescent="0.3">
      <c r="A1" t="s">
        <v>0</v>
      </c>
      <c r="B1" t="s">
        <v>1</v>
      </c>
      <c r="F1" t="s">
        <v>2</v>
      </c>
      <c r="G1" t="s">
        <v>3</v>
      </c>
    </row>
    <row r="2" spans="1:18" x14ac:dyDescent="0.3">
      <c r="A2" s="3">
        <v>43861</v>
      </c>
      <c r="B2" s="4">
        <v>1188756</v>
      </c>
      <c r="C2" s="2">
        <f>B3-B2</f>
        <v>969715</v>
      </c>
      <c r="E2" s="5">
        <f>MONTH(A2)+0.5</f>
        <v>1.5</v>
      </c>
      <c r="F2" s="2">
        <f>IF(C2&gt;0,B3,NA())</f>
        <v>2158471</v>
      </c>
      <c r="G2" s="2" t="e">
        <f>IF(C2&lt;0,B3,NA())</f>
        <v>#N/A</v>
      </c>
    </row>
    <row r="3" spans="1:18" x14ac:dyDescent="0.3">
      <c r="A3" s="3">
        <v>43890</v>
      </c>
      <c r="B3" s="4">
        <v>2158471</v>
      </c>
      <c r="C3" s="2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2">
        <f t="shared" ref="G3:G12" si="3">IF(C3&lt;0,B4,NA())</f>
        <v>2086460</v>
      </c>
    </row>
    <row r="4" spans="1:18" x14ac:dyDescent="0.3">
      <c r="A4" s="3">
        <v>43921</v>
      </c>
      <c r="B4" s="4">
        <v>2086460</v>
      </c>
      <c r="C4" s="2">
        <f t="shared" si="0"/>
        <v>3587245</v>
      </c>
      <c r="E4">
        <f t="shared" si="1"/>
        <v>3.5</v>
      </c>
      <c r="F4" s="2">
        <f t="shared" si="2"/>
        <v>5673705</v>
      </c>
      <c r="G4" s="2" t="e">
        <f t="shared" si="3"/>
        <v>#N/A</v>
      </c>
    </row>
    <row r="5" spans="1:18" x14ac:dyDescent="0.3">
      <c r="A5" s="3">
        <v>43951</v>
      </c>
      <c r="B5" s="4">
        <v>5673705</v>
      </c>
      <c r="C5" s="2">
        <f t="shared" si="0"/>
        <v>-1073938</v>
      </c>
      <c r="E5">
        <f t="shared" si="1"/>
        <v>4.5</v>
      </c>
      <c r="F5" s="2" t="e">
        <f t="shared" si="2"/>
        <v>#N/A</v>
      </c>
      <c r="G5" s="2">
        <f t="shared" si="3"/>
        <v>4599767</v>
      </c>
    </row>
    <row r="6" spans="1:18" x14ac:dyDescent="0.3">
      <c r="A6" s="3">
        <v>43982</v>
      </c>
      <c r="B6" s="4">
        <v>4599767</v>
      </c>
      <c r="C6" s="2">
        <f t="shared" si="0"/>
        <v>4916113</v>
      </c>
      <c r="E6">
        <f t="shared" si="1"/>
        <v>5.5</v>
      </c>
      <c r="F6" s="2">
        <f t="shared" si="2"/>
        <v>9515880</v>
      </c>
      <c r="G6" s="2" t="e">
        <f t="shared" si="3"/>
        <v>#N/A</v>
      </c>
    </row>
    <row r="7" spans="1:18" x14ac:dyDescent="0.3">
      <c r="A7" s="3">
        <v>44012</v>
      </c>
      <c r="B7" s="4">
        <v>9515880</v>
      </c>
      <c r="C7" s="2">
        <f t="shared" si="0"/>
        <v>-5493880</v>
      </c>
      <c r="E7">
        <f t="shared" si="1"/>
        <v>6.5</v>
      </c>
      <c r="F7" s="2" t="e">
        <f t="shared" si="2"/>
        <v>#N/A</v>
      </c>
      <c r="G7" s="2">
        <f t="shared" si="3"/>
        <v>4022000</v>
      </c>
    </row>
    <row r="8" spans="1:18" x14ac:dyDescent="0.3">
      <c r="A8" s="3">
        <v>44043</v>
      </c>
      <c r="B8" s="4">
        <v>4022000</v>
      </c>
      <c r="C8" s="2">
        <f t="shared" si="0"/>
        <v>-95372</v>
      </c>
      <c r="E8">
        <f t="shared" si="1"/>
        <v>7.5</v>
      </c>
      <c r="F8" s="2" t="e">
        <f t="shared" si="2"/>
        <v>#N/A</v>
      </c>
      <c r="G8" s="2">
        <f t="shared" si="3"/>
        <v>3926628</v>
      </c>
    </row>
    <row r="9" spans="1:18" x14ac:dyDescent="0.3">
      <c r="A9" s="3">
        <v>44074</v>
      </c>
      <c r="B9" s="4">
        <v>3926628</v>
      </c>
      <c r="C9" s="2">
        <f t="shared" si="0"/>
        <v>1862907</v>
      </c>
      <c r="E9">
        <f t="shared" si="1"/>
        <v>8.5</v>
      </c>
      <c r="F9" s="2">
        <f t="shared" si="2"/>
        <v>5789535</v>
      </c>
      <c r="G9" s="2" t="e">
        <f t="shared" si="3"/>
        <v>#N/A</v>
      </c>
    </row>
    <row r="10" spans="1:18" x14ac:dyDescent="0.3">
      <c r="A10" s="3">
        <v>44104</v>
      </c>
      <c r="B10" s="4">
        <v>5789535</v>
      </c>
      <c r="C10" s="2">
        <f t="shared" si="0"/>
        <v>-2855295</v>
      </c>
      <c r="E10">
        <f t="shared" si="1"/>
        <v>9.5</v>
      </c>
      <c r="F10" s="2" t="e">
        <f t="shared" si="2"/>
        <v>#N/A</v>
      </c>
      <c r="G10" s="2">
        <f t="shared" si="3"/>
        <v>2934240</v>
      </c>
    </row>
    <row r="11" spans="1:18" x14ac:dyDescent="0.3">
      <c r="A11" s="3">
        <v>44135</v>
      </c>
      <c r="B11" s="4">
        <v>2934240</v>
      </c>
      <c r="C11" s="2">
        <f t="shared" si="0"/>
        <v>142914</v>
      </c>
      <c r="E11">
        <f t="shared" si="1"/>
        <v>10.5</v>
      </c>
      <c r="F11" s="2">
        <f t="shared" si="2"/>
        <v>3077154</v>
      </c>
      <c r="G11" s="2" t="e">
        <f t="shared" si="3"/>
        <v>#N/A</v>
      </c>
    </row>
    <row r="12" spans="1:18" x14ac:dyDescent="0.3">
      <c r="A12" s="3">
        <v>44165</v>
      </c>
      <c r="B12" s="4">
        <v>3077154</v>
      </c>
      <c r="C12" s="2">
        <f t="shared" si="0"/>
        <v>-1347269</v>
      </c>
      <c r="E12">
        <f t="shared" si="1"/>
        <v>11.5</v>
      </c>
      <c r="F12" s="2" t="e">
        <f t="shared" si="2"/>
        <v>#N/A</v>
      </c>
      <c r="G12" s="2">
        <f t="shared" si="3"/>
        <v>1729885</v>
      </c>
      <c r="J12" s="7"/>
      <c r="K12" s="7"/>
      <c r="L12" s="7"/>
      <c r="M12" s="7"/>
      <c r="N12" s="7"/>
      <c r="O12" s="7"/>
      <c r="P12" s="7"/>
      <c r="Q12" s="7"/>
      <c r="R12" s="7"/>
    </row>
    <row r="13" spans="1:18" x14ac:dyDescent="0.3">
      <c r="A13" s="3">
        <v>44196</v>
      </c>
      <c r="B13" s="4">
        <v>1729885</v>
      </c>
      <c r="C13" s="2"/>
      <c r="J13" s="7"/>
      <c r="K13" s="7"/>
      <c r="L13" s="7"/>
      <c r="M13" s="7"/>
      <c r="N13" s="7"/>
      <c r="O13" s="7"/>
      <c r="P13" s="7"/>
      <c r="Q13" s="7"/>
      <c r="R13" s="7"/>
    </row>
    <row r="14" spans="1:18" x14ac:dyDescent="0.3">
      <c r="J14" s="7"/>
      <c r="K14" s="7"/>
      <c r="L14" s="7"/>
      <c r="M14" s="7"/>
      <c r="N14" s="7"/>
      <c r="O14" s="7"/>
      <c r="P14" s="7"/>
      <c r="Q14" s="7"/>
      <c r="R14" s="7"/>
    </row>
    <row r="15" spans="1:18" x14ac:dyDescent="0.3">
      <c r="J15" s="7"/>
      <c r="K15" s="7"/>
      <c r="L15" s="7"/>
      <c r="M15" s="7"/>
      <c r="N15" s="7"/>
      <c r="O15" s="7"/>
      <c r="P15" s="7"/>
      <c r="Q15" s="7"/>
      <c r="R15" s="7"/>
    </row>
    <row r="16" spans="1:18" x14ac:dyDescent="0.3">
      <c r="J16" s="7"/>
      <c r="K16" s="7"/>
      <c r="L16" s="7"/>
      <c r="M16" s="7"/>
      <c r="N16" s="7"/>
      <c r="O16" s="7"/>
      <c r="P16" s="7"/>
      <c r="Q16" s="7"/>
      <c r="R16" s="7"/>
    </row>
    <row r="17" spans="10:18" x14ac:dyDescent="0.3">
      <c r="J17" s="7"/>
      <c r="K17" s="7"/>
      <c r="L17" s="7"/>
      <c r="M17" s="7"/>
      <c r="N17" s="7"/>
      <c r="O17" s="7"/>
      <c r="P17" s="7"/>
      <c r="Q17" s="7"/>
      <c r="R17" s="7"/>
    </row>
    <row r="18" spans="10:18" x14ac:dyDescent="0.3">
      <c r="J18" s="7"/>
      <c r="K18" s="7"/>
      <c r="L18" s="7"/>
      <c r="M18" s="7"/>
      <c r="N18" s="7"/>
      <c r="O18" s="7"/>
      <c r="P18" s="7"/>
      <c r="Q18" s="7"/>
      <c r="R18" s="7"/>
    </row>
    <row r="19" spans="10:18" x14ac:dyDescent="0.3">
      <c r="J19" s="7"/>
      <c r="K19" s="7"/>
      <c r="L19" s="7"/>
      <c r="M19" s="7"/>
      <c r="N19" s="7"/>
      <c r="O19" s="7"/>
      <c r="P19" s="7"/>
      <c r="Q19" s="7"/>
      <c r="R19" s="7"/>
    </row>
    <row r="20" spans="10:18" x14ac:dyDescent="0.3">
      <c r="J20" s="7"/>
      <c r="K20" s="7"/>
      <c r="L20" s="7"/>
      <c r="M20" s="7"/>
      <c r="N20" s="7"/>
      <c r="O20" s="7"/>
      <c r="P20" s="7"/>
      <c r="Q20" s="7"/>
      <c r="R20" s="7"/>
    </row>
    <row r="21" spans="10:18" x14ac:dyDescent="0.3">
      <c r="J21" s="7"/>
      <c r="K21" s="7"/>
      <c r="L21" s="7"/>
      <c r="M21" s="7"/>
      <c r="N21" s="7"/>
      <c r="O21" s="7"/>
      <c r="P21" s="7"/>
      <c r="Q21" s="7"/>
      <c r="R21" s="7"/>
    </row>
    <row r="22" spans="10:18" x14ac:dyDescent="0.3">
      <c r="J22" s="7"/>
      <c r="K22" s="7"/>
      <c r="L22" s="7"/>
      <c r="M22" s="7"/>
      <c r="N22" s="7"/>
      <c r="O22" s="7"/>
      <c r="P22" s="7"/>
      <c r="Q22" s="7"/>
      <c r="R22" s="7"/>
    </row>
    <row r="23" spans="10:18" x14ac:dyDescent="0.3">
      <c r="J23" s="7"/>
      <c r="K23" s="7"/>
      <c r="L23" s="7"/>
      <c r="M23" s="7"/>
      <c r="N23" s="7"/>
      <c r="O23" s="7"/>
      <c r="P23" s="7"/>
      <c r="Q23" s="7"/>
      <c r="R23" s="7"/>
    </row>
    <row r="24" spans="10:18" x14ac:dyDescent="0.3">
      <c r="J24" s="7"/>
      <c r="K24" s="7"/>
      <c r="L24" s="7"/>
      <c r="M24" s="7"/>
      <c r="N24" s="7"/>
      <c r="O24" s="7"/>
      <c r="P24" s="7"/>
      <c r="Q24" s="7"/>
      <c r="R24" s="7"/>
    </row>
    <row r="25" spans="10:18" x14ac:dyDescent="0.3">
      <c r="J25" s="7"/>
      <c r="K25" s="7"/>
      <c r="L25" s="7"/>
      <c r="M25" s="7"/>
      <c r="N25" s="7"/>
      <c r="O25" s="7"/>
      <c r="P25" s="7"/>
      <c r="Q25" s="7"/>
      <c r="R25" s="7"/>
    </row>
    <row r="26" spans="10:18" x14ac:dyDescent="0.3">
      <c r="J26" s="7"/>
      <c r="K26" s="7"/>
      <c r="L26" s="7"/>
      <c r="M26" s="7"/>
      <c r="N26" s="7"/>
      <c r="O26" s="7"/>
      <c r="P26" s="7"/>
      <c r="Q26" s="7"/>
      <c r="R26" s="7"/>
    </row>
    <row r="27" spans="10:18" x14ac:dyDescent="0.3">
      <c r="J27" s="7"/>
      <c r="K27" s="7"/>
      <c r="L27" s="7"/>
      <c r="M27" s="7"/>
      <c r="N27" s="7"/>
      <c r="O27" s="7"/>
      <c r="P27" s="7"/>
      <c r="Q27" s="7"/>
      <c r="R27" s="7"/>
    </row>
    <row r="28" spans="10:18" x14ac:dyDescent="0.3">
      <c r="J28" s="7"/>
      <c r="K28" s="7"/>
      <c r="L28" s="7"/>
      <c r="M28" s="7"/>
      <c r="N28" s="7"/>
      <c r="O28" s="7"/>
      <c r="P28" s="7"/>
      <c r="Q28" s="7"/>
      <c r="R28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6477B-8B2B-4863-B532-5BB5BD220FB2}">
  <sheetPr codeName="Sheet2"/>
  <dimension ref="A1:T30"/>
  <sheetViews>
    <sheetView topLeftCell="D1" workbookViewId="0">
      <selection activeCell="N4" sqref="N4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11.33203125" bestFit="1" customWidth="1"/>
  </cols>
  <sheetData>
    <row r="1" spans="1:20" x14ac:dyDescent="0.3">
      <c r="A1" t="s">
        <v>0</v>
      </c>
      <c r="B1" t="s">
        <v>1</v>
      </c>
      <c r="F1" t="s">
        <v>2</v>
      </c>
      <c r="G1" t="s">
        <v>3</v>
      </c>
    </row>
    <row r="2" spans="1:20" x14ac:dyDescent="0.3">
      <c r="A2" s="3">
        <v>43861</v>
      </c>
      <c r="B2" s="4">
        <v>1188756</v>
      </c>
      <c r="C2" s="1">
        <f>B3-B2</f>
        <v>969715</v>
      </c>
      <c r="E2">
        <f>MONTH(A2)+0.5</f>
        <v>1.5</v>
      </c>
      <c r="F2" s="2">
        <f>IF(C2&gt;0,B3,NA())</f>
        <v>2158471</v>
      </c>
      <c r="G2" s="2" t="e">
        <f>IF(C2&lt;0,B3,NA())</f>
        <v>#N/A</v>
      </c>
    </row>
    <row r="3" spans="1:20" x14ac:dyDescent="0.3">
      <c r="A3" s="3">
        <v>43890</v>
      </c>
      <c r="B3" s="4">
        <v>2158471</v>
      </c>
      <c r="C3" s="1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2">
        <f t="shared" ref="G3:G12" si="3">IF(C3&lt;0,B4,NA())</f>
        <v>2086460</v>
      </c>
    </row>
    <row r="4" spans="1:20" x14ac:dyDescent="0.3">
      <c r="A4" s="3">
        <v>43921</v>
      </c>
      <c r="B4" s="4">
        <v>2086460</v>
      </c>
      <c r="C4" s="1">
        <f t="shared" si="0"/>
        <v>3587245</v>
      </c>
      <c r="E4">
        <f t="shared" si="1"/>
        <v>3.5</v>
      </c>
      <c r="F4" s="2">
        <f t="shared" si="2"/>
        <v>5673705</v>
      </c>
      <c r="G4" s="2" t="e">
        <f t="shared" si="3"/>
        <v>#N/A</v>
      </c>
    </row>
    <row r="5" spans="1:20" x14ac:dyDescent="0.3">
      <c r="A5" s="3">
        <v>43951</v>
      </c>
      <c r="B5" s="4">
        <v>5673705</v>
      </c>
      <c r="C5" s="1">
        <f t="shared" si="0"/>
        <v>-1073938</v>
      </c>
      <c r="E5">
        <f t="shared" si="1"/>
        <v>4.5</v>
      </c>
      <c r="F5" s="2" t="e">
        <f t="shared" si="2"/>
        <v>#N/A</v>
      </c>
      <c r="G5" s="2">
        <f t="shared" si="3"/>
        <v>4599767</v>
      </c>
    </row>
    <row r="6" spans="1:20" x14ac:dyDescent="0.3">
      <c r="A6" s="3">
        <v>43982</v>
      </c>
      <c r="B6" s="4">
        <v>4599767</v>
      </c>
      <c r="C6" s="1">
        <f t="shared" si="0"/>
        <v>4916113</v>
      </c>
      <c r="E6">
        <f t="shared" si="1"/>
        <v>5.5</v>
      </c>
      <c r="F6" s="2">
        <f t="shared" si="2"/>
        <v>9515880</v>
      </c>
      <c r="G6" s="2" t="e">
        <f t="shared" si="3"/>
        <v>#N/A</v>
      </c>
    </row>
    <row r="7" spans="1:20" x14ac:dyDescent="0.3">
      <c r="A7" s="3">
        <v>44012</v>
      </c>
      <c r="B7" s="4">
        <v>9515880</v>
      </c>
      <c r="C7" s="1">
        <f t="shared" si="0"/>
        <v>-5493880</v>
      </c>
      <c r="E7">
        <f t="shared" si="1"/>
        <v>6.5</v>
      </c>
      <c r="F7" s="2" t="e">
        <f t="shared" si="2"/>
        <v>#N/A</v>
      </c>
      <c r="G7" s="2">
        <f t="shared" si="3"/>
        <v>4022000</v>
      </c>
    </row>
    <row r="8" spans="1:20" x14ac:dyDescent="0.3">
      <c r="A8" s="3">
        <v>44043</v>
      </c>
      <c r="B8" s="4">
        <v>4022000</v>
      </c>
      <c r="C8" s="1">
        <f t="shared" si="0"/>
        <v>-95372</v>
      </c>
      <c r="E8">
        <f t="shared" si="1"/>
        <v>7.5</v>
      </c>
      <c r="F8" s="2" t="e">
        <f t="shared" si="2"/>
        <v>#N/A</v>
      </c>
      <c r="G8" s="2">
        <f t="shared" si="3"/>
        <v>3926628</v>
      </c>
    </row>
    <row r="9" spans="1:20" x14ac:dyDescent="0.3">
      <c r="A9" s="3">
        <v>44074</v>
      </c>
      <c r="B9" s="4">
        <v>3926628</v>
      </c>
      <c r="C9" s="1">
        <f t="shared" si="0"/>
        <v>1862907</v>
      </c>
      <c r="E9">
        <f t="shared" si="1"/>
        <v>8.5</v>
      </c>
      <c r="F9" s="2">
        <f t="shared" si="2"/>
        <v>5789535</v>
      </c>
      <c r="G9" s="2" t="e">
        <f t="shared" si="3"/>
        <v>#N/A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spans="1:20" x14ac:dyDescent="0.3">
      <c r="A10" s="3">
        <v>44104</v>
      </c>
      <c r="B10" s="4">
        <v>5789535</v>
      </c>
      <c r="C10" s="1">
        <f t="shared" si="0"/>
        <v>-2855295</v>
      </c>
      <c r="E10">
        <f t="shared" si="1"/>
        <v>9.5</v>
      </c>
      <c r="F10" s="2" t="e">
        <f t="shared" si="2"/>
        <v>#N/A</v>
      </c>
      <c r="G10" s="2">
        <f t="shared" si="3"/>
        <v>2934240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1" spans="1:20" x14ac:dyDescent="0.3">
      <c r="A11" s="3">
        <v>44135</v>
      </c>
      <c r="B11" s="4">
        <v>2934240</v>
      </c>
      <c r="C11" s="1">
        <f t="shared" si="0"/>
        <v>142914</v>
      </c>
      <c r="E11">
        <f t="shared" si="1"/>
        <v>10.5</v>
      </c>
      <c r="F11" s="2">
        <f t="shared" si="2"/>
        <v>3077154</v>
      </c>
      <c r="G11" s="2" t="e">
        <f t="shared" si="3"/>
        <v>#N/A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pans="1:20" x14ac:dyDescent="0.3">
      <c r="A12" s="3">
        <v>44165</v>
      </c>
      <c r="B12" s="4">
        <v>3077154</v>
      </c>
      <c r="C12" s="1">
        <f t="shared" si="0"/>
        <v>-1347269</v>
      </c>
      <c r="E12">
        <f t="shared" si="1"/>
        <v>11.5</v>
      </c>
      <c r="F12" s="2" t="e">
        <f t="shared" si="2"/>
        <v>#N/A</v>
      </c>
      <c r="G12" s="2">
        <f t="shared" si="3"/>
        <v>1729885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 x14ac:dyDescent="0.3">
      <c r="A13" s="3">
        <v>44196</v>
      </c>
      <c r="B13" s="4">
        <v>1729885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 x14ac:dyDescent="0.3"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x14ac:dyDescent="0.3"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 x14ac:dyDescent="0.3"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20" x14ac:dyDescent="0.3">
      <c r="A17" s="3"/>
      <c r="B17" s="4"/>
      <c r="C17" s="1"/>
      <c r="F17" s="2"/>
      <c r="G17" s="2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spans="1:20" x14ac:dyDescent="0.3">
      <c r="A18" s="3"/>
      <c r="B18" s="4"/>
      <c r="C18" s="1"/>
      <c r="F18" s="2"/>
      <c r="G18" s="2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</row>
    <row r="19" spans="1:20" x14ac:dyDescent="0.3">
      <c r="A19" s="3"/>
      <c r="B19" s="4"/>
      <c r="C19" s="1"/>
      <c r="F19" s="2"/>
      <c r="G19" s="2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</row>
    <row r="20" spans="1:20" x14ac:dyDescent="0.3">
      <c r="A20" s="3"/>
      <c r="B20" s="4"/>
      <c r="C20" s="1"/>
      <c r="F20" s="2"/>
      <c r="G20" s="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</row>
    <row r="21" spans="1:20" x14ac:dyDescent="0.3">
      <c r="A21" s="3"/>
      <c r="B21" s="4"/>
      <c r="C21" s="1"/>
      <c r="F21" s="2"/>
      <c r="G21" s="2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</row>
    <row r="22" spans="1:20" x14ac:dyDescent="0.3">
      <c r="A22" s="3"/>
      <c r="B22" s="4"/>
      <c r="C22" s="1"/>
      <c r="F22" s="2"/>
      <c r="G22" s="2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</row>
    <row r="23" spans="1:20" x14ac:dyDescent="0.3">
      <c r="A23" s="3"/>
      <c r="B23" s="4"/>
      <c r="C23" s="1"/>
      <c r="F23" s="2"/>
      <c r="G23" s="2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</row>
    <row r="24" spans="1:20" x14ac:dyDescent="0.3">
      <c r="A24" s="3"/>
      <c r="B24" s="4"/>
      <c r="C24" s="1"/>
      <c r="F24" s="2"/>
      <c r="G24" s="2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</row>
    <row r="25" spans="1:20" x14ac:dyDescent="0.3">
      <c r="A25" s="3"/>
      <c r="B25" s="4"/>
      <c r="C25" s="1"/>
      <c r="F25" s="2"/>
      <c r="G25" s="2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</row>
    <row r="26" spans="1:20" x14ac:dyDescent="0.3">
      <c r="A26" s="3"/>
      <c r="B26" s="4"/>
      <c r="C26" s="1"/>
      <c r="F26" s="2"/>
      <c r="G26" s="2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</row>
    <row r="27" spans="1:20" x14ac:dyDescent="0.3">
      <c r="A27" s="3"/>
      <c r="B27" s="4"/>
      <c r="C27" s="1"/>
      <c r="F27" s="2"/>
      <c r="G27" s="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</row>
    <row r="28" spans="1:20" x14ac:dyDescent="0.3">
      <c r="A28" s="3"/>
      <c r="B28" s="4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</row>
    <row r="29" spans="1:20" x14ac:dyDescent="0.3"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</row>
    <row r="30" spans="1:20" x14ac:dyDescent="0.3"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7A494-4A60-43B0-AE5C-6C9CBAFF7330}">
  <sheetPr codeName="Sheet3"/>
  <dimension ref="A1:G13"/>
  <sheetViews>
    <sheetView workbookViewId="0">
      <selection activeCell="N11" sqref="N11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11.33203125" bestFit="1" customWidth="1"/>
  </cols>
  <sheetData>
    <row r="1" spans="1:7" x14ac:dyDescent="0.3">
      <c r="A1" t="s">
        <v>0</v>
      </c>
      <c r="B1" t="s">
        <v>1</v>
      </c>
      <c r="F1" t="s">
        <v>2</v>
      </c>
      <c r="G1" t="s">
        <v>3</v>
      </c>
    </row>
    <row r="2" spans="1:7" x14ac:dyDescent="0.3">
      <c r="A2" s="3">
        <v>43861</v>
      </c>
      <c r="B2" s="4">
        <v>1188756</v>
      </c>
      <c r="C2" s="1">
        <f>B3-B2</f>
        <v>969715</v>
      </c>
      <c r="E2">
        <f>MONTH(A2)+0.5</f>
        <v>1.5</v>
      </c>
      <c r="F2" s="2">
        <f>IF(C2&gt;0,B3,NA())</f>
        <v>2158471</v>
      </c>
      <c r="G2" s="2" t="e">
        <f>IF(C2&lt;0,B3,NA())</f>
        <v>#N/A</v>
      </c>
    </row>
    <row r="3" spans="1:7" x14ac:dyDescent="0.3">
      <c r="A3" s="3">
        <v>43890</v>
      </c>
      <c r="B3" s="4">
        <v>2158471</v>
      </c>
      <c r="C3" s="1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2">
        <f t="shared" ref="G3:G12" si="3">IF(C3&lt;0,B4,NA())</f>
        <v>2086460</v>
      </c>
    </row>
    <row r="4" spans="1:7" x14ac:dyDescent="0.3">
      <c r="A4" s="3">
        <v>43921</v>
      </c>
      <c r="B4" s="4">
        <v>2086460</v>
      </c>
      <c r="C4" s="1">
        <f t="shared" si="0"/>
        <v>3587245</v>
      </c>
      <c r="E4">
        <f t="shared" si="1"/>
        <v>3.5</v>
      </c>
      <c r="F4" s="2">
        <f t="shared" si="2"/>
        <v>5673705</v>
      </c>
      <c r="G4" s="2" t="e">
        <f t="shared" si="3"/>
        <v>#N/A</v>
      </c>
    </row>
    <row r="5" spans="1:7" x14ac:dyDescent="0.3">
      <c r="A5" s="3">
        <v>43951</v>
      </c>
      <c r="B5" s="4">
        <v>5673705</v>
      </c>
      <c r="C5" s="1">
        <f t="shared" si="0"/>
        <v>-1073938</v>
      </c>
      <c r="E5">
        <f t="shared" si="1"/>
        <v>4.5</v>
      </c>
      <c r="F5" s="2" t="e">
        <f t="shared" si="2"/>
        <v>#N/A</v>
      </c>
      <c r="G5" s="2">
        <f t="shared" si="3"/>
        <v>4599767</v>
      </c>
    </row>
    <row r="6" spans="1:7" x14ac:dyDescent="0.3">
      <c r="A6" s="3">
        <v>43982</v>
      </c>
      <c r="B6" s="4">
        <v>4599767</v>
      </c>
      <c r="C6" s="1">
        <f t="shared" si="0"/>
        <v>4916113</v>
      </c>
      <c r="E6">
        <f t="shared" si="1"/>
        <v>5.5</v>
      </c>
      <c r="F6" s="2">
        <f t="shared" si="2"/>
        <v>9515880</v>
      </c>
      <c r="G6" s="2" t="e">
        <f t="shared" si="3"/>
        <v>#N/A</v>
      </c>
    </row>
    <row r="7" spans="1:7" x14ac:dyDescent="0.3">
      <c r="A7" s="3">
        <v>44012</v>
      </c>
      <c r="B7" s="4">
        <v>9515880</v>
      </c>
      <c r="C7" s="1">
        <f t="shared" si="0"/>
        <v>-5493880</v>
      </c>
      <c r="E7">
        <f t="shared" si="1"/>
        <v>6.5</v>
      </c>
      <c r="F7" s="2" t="e">
        <f t="shared" si="2"/>
        <v>#N/A</v>
      </c>
      <c r="G7" s="2">
        <f t="shared" si="3"/>
        <v>4022000</v>
      </c>
    </row>
    <row r="8" spans="1:7" x14ac:dyDescent="0.3">
      <c r="A8" s="3">
        <v>44043</v>
      </c>
      <c r="B8" s="4">
        <v>4022000</v>
      </c>
      <c r="C8" s="1">
        <f t="shared" si="0"/>
        <v>-95372</v>
      </c>
      <c r="E8">
        <f t="shared" si="1"/>
        <v>7.5</v>
      </c>
      <c r="F8" s="2" t="e">
        <f t="shared" si="2"/>
        <v>#N/A</v>
      </c>
      <c r="G8" s="2">
        <f t="shared" si="3"/>
        <v>3926628</v>
      </c>
    </row>
    <row r="9" spans="1:7" x14ac:dyDescent="0.3">
      <c r="A9" s="3">
        <v>44074</v>
      </c>
      <c r="B9" s="4">
        <v>3926628</v>
      </c>
      <c r="C9" s="1">
        <f t="shared" si="0"/>
        <v>1862907</v>
      </c>
      <c r="E9">
        <f t="shared" si="1"/>
        <v>8.5</v>
      </c>
      <c r="F9" s="2">
        <f t="shared" si="2"/>
        <v>5789535</v>
      </c>
      <c r="G9" s="2" t="e">
        <f t="shared" si="3"/>
        <v>#N/A</v>
      </c>
    </row>
    <row r="10" spans="1:7" x14ac:dyDescent="0.3">
      <c r="A10" s="3">
        <v>44104</v>
      </c>
      <c r="B10" s="4">
        <v>5789535</v>
      </c>
      <c r="C10" s="1">
        <f t="shared" si="0"/>
        <v>-2855295</v>
      </c>
      <c r="E10">
        <f t="shared" si="1"/>
        <v>9.5</v>
      </c>
      <c r="F10" s="2" t="e">
        <f t="shared" si="2"/>
        <v>#N/A</v>
      </c>
      <c r="G10" s="2">
        <f t="shared" si="3"/>
        <v>2934240</v>
      </c>
    </row>
    <row r="11" spans="1:7" x14ac:dyDescent="0.3">
      <c r="A11" s="3">
        <v>44135</v>
      </c>
      <c r="B11" s="4">
        <v>2934240</v>
      </c>
      <c r="C11" s="1">
        <f t="shared" si="0"/>
        <v>142914</v>
      </c>
      <c r="E11">
        <f t="shared" si="1"/>
        <v>10.5</v>
      </c>
      <c r="F11" s="2">
        <f t="shared" si="2"/>
        <v>3077154</v>
      </c>
      <c r="G11" s="2" t="e">
        <f t="shared" si="3"/>
        <v>#N/A</v>
      </c>
    </row>
    <row r="12" spans="1:7" x14ac:dyDescent="0.3">
      <c r="A12" s="3">
        <v>44165</v>
      </c>
      <c r="B12" s="4">
        <v>3077154</v>
      </c>
      <c r="C12" s="1">
        <f t="shared" si="0"/>
        <v>-1347269</v>
      </c>
      <c r="E12">
        <f t="shared" si="1"/>
        <v>11.5</v>
      </c>
      <c r="F12" s="2" t="e">
        <f t="shared" si="2"/>
        <v>#N/A</v>
      </c>
      <c r="G12" s="2">
        <f t="shared" si="3"/>
        <v>1729885</v>
      </c>
    </row>
    <row r="13" spans="1:7" x14ac:dyDescent="0.3">
      <c r="A13" s="3">
        <v>44196</v>
      </c>
      <c r="B13" s="4">
        <v>1729885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3D95A-C058-433B-B192-FDAF46E1DD4B}">
  <sheetPr codeName="Sheet4"/>
  <dimension ref="A1:G13"/>
  <sheetViews>
    <sheetView workbookViewId="0"/>
  </sheetViews>
  <sheetFormatPr defaultRowHeight="14.4" x14ac:dyDescent="0.3"/>
  <cols>
    <col min="1" max="1" width="10.6640625" bestFit="1" customWidth="1"/>
    <col min="2" max="2" width="13.33203125" bestFit="1" customWidth="1"/>
    <col min="3" max="3" width="11.33203125" bestFit="1" customWidth="1"/>
  </cols>
  <sheetData>
    <row r="1" spans="1:7" x14ac:dyDescent="0.3">
      <c r="A1" t="s">
        <v>0</v>
      </c>
      <c r="B1" t="s">
        <v>1</v>
      </c>
      <c r="F1" t="s">
        <v>2</v>
      </c>
      <c r="G1" t="s">
        <v>3</v>
      </c>
    </row>
    <row r="2" spans="1:7" x14ac:dyDescent="0.3">
      <c r="A2" s="3">
        <v>43861</v>
      </c>
      <c r="B2" s="4">
        <v>1188756</v>
      </c>
      <c r="C2" s="4">
        <f>B3-B2</f>
        <v>969715</v>
      </c>
      <c r="E2">
        <f>MONTH(A2)+0.5</f>
        <v>1.5</v>
      </c>
      <c r="F2" s="2">
        <f>IF(C2&gt;0,B3,NA())</f>
        <v>2158471</v>
      </c>
      <c r="G2" s="2" t="e">
        <f>IF(C2&lt;0,B3,NA())</f>
        <v>#N/A</v>
      </c>
    </row>
    <row r="3" spans="1:7" x14ac:dyDescent="0.3">
      <c r="A3" s="3">
        <v>43890</v>
      </c>
      <c r="B3" s="4">
        <v>2158471</v>
      </c>
      <c r="C3" s="4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2">
        <f t="shared" ref="G3:G12" si="3">IF(C3&lt;0,B4,NA())</f>
        <v>2086460</v>
      </c>
    </row>
    <row r="4" spans="1:7" x14ac:dyDescent="0.3">
      <c r="A4" s="3">
        <v>43921</v>
      </c>
      <c r="B4" s="4">
        <v>2086460</v>
      </c>
      <c r="C4" s="4">
        <f t="shared" si="0"/>
        <v>3587245</v>
      </c>
      <c r="E4">
        <f t="shared" si="1"/>
        <v>3.5</v>
      </c>
      <c r="F4" s="2">
        <f t="shared" si="2"/>
        <v>5673705</v>
      </c>
      <c r="G4" s="2" t="e">
        <f t="shared" si="3"/>
        <v>#N/A</v>
      </c>
    </row>
    <row r="5" spans="1:7" x14ac:dyDescent="0.3">
      <c r="A5" s="3">
        <v>43951</v>
      </c>
      <c r="B5" s="4">
        <v>5673705</v>
      </c>
      <c r="C5" s="4">
        <f t="shared" si="0"/>
        <v>-1073938</v>
      </c>
      <c r="E5">
        <f t="shared" si="1"/>
        <v>4.5</v>
      </c>
      <c r="F5" s="2" t="e">
        <f t="shared" si="2"/>
        <v>#N/A</v>
      </c>
      <c r="G5" s="2">
        <f t="shared" si="3"/>
        <v>4599767</v>
      </c>
    </row>
    <row r="6" spans="1:7" x14ac:dyDescent="0.3">
      <c r="A6" s="3">
        <v>43982</v>
      </c>
      <c r="B6" s="4">
        <v>4599767</v>
      </c>
      <c r="C6" s="4">
        <f t="shared" si="0"/>
        <v>4916113</v>
      </c>
      <c r="E6">
        <f t="shared" si="1"/>
        <v>5.5</v>
      </c>
      <c r="F6" s="2">
        <f t="shared" si="2"/>
        <v>9515880</v>
      </c>
      <c r="G6" s="2" t="e">
        <f t="shared" si="3"/>
        <v>#N/A</v>
      </c>
    </row>
    <row r="7" spans="1:7" x14ac:dyDescent="0.3">
      <c r="A7" s="3">
        <v>44012</v>
      </c>
      <c r="B7" s="4">
        <v>9515880</v>
      </c>
      <c r="C7" s="4">
        <f t="shared" si="0"/>
        <v>-5493880</v>
      </c>
      <c r="E7">
        <f t="shared" si="1"/>
        <v>6.5</v>
      </c>
      <c r="F7" s="2" t="e">
        <f t="shared" si="2"/>
        <v>#N/A</v>
      </c>
      <c r="G7" s="2">
        <f t="shared" si="3"/>
        <v>4022000</v>
      </c>
    </row>
    <row r="8" spans="1:7" x14ac:dyDescent="0.3">
      <c r="A8" s="3">
        <v>44043</v>
      </c>
      <c r="B8" s="4">
        <v>4022000</v>
      </c>
      <c r="C8" s="4">
        <f t="shared" si="0"/>
        <v>-95372</v>
      </c>
      <c r="E8">
        <f t="shared" si="1"/>
        <v>7.5</v>
      </c>
      <c r="F8" s="2" t="e">
        <f t="shared" si="2"/>
        <v>#N/A</v>
      </c>
      <c r="G8" s="2">
        <f t="shared" si="3"/>
        <v>3926628</v>
      </c>
    </row>
    <row r="9" spans="1:7" x14ac:dyDescent="0.3">
      <c r="A9" s="3">
        <v>44074</v>
      </c>
      <c r="B9" s="4">
        <v>3926628</v>
      </c>
      <c r="C9" s="4">
        <f t="shared" si="0"/>
        <v>1862907</v>
      </c>
      <c r="E9">
        <f t="shared" si="1"/>
        <v>8.5</v>
      </c>
      <c r="F9" s="2">
        <f t="shared" si="2"/>
        <v>5789535</v>
      </c>
      <c r="G9" s="2" t="e">
        <f t="shared" si="3"/>
        <v>#N/A</v>
      </c>
    </row>
    <row r="10" spans="1:7" x14ac:dyDescent="0.3">
      <c r="A10" s="3">
        <v>44104</v>
      </c>
      <c r="B10" s="4">
        <v>5789535</v>
      </c>
      <c r="C10" s="4">
        <f t="shared" si="0"/>
        <v>-2855295</v>
      </c>
      <c r="E10">
        <f t="shared" si="1"/>
        <v>9.5</v>
      </c>
      <c r="F10" s="2" t="e">
        <f t="shared" si="2"/>
        <v>#N/A</v>
      </c>
      <c r="G10" s="2">
        <f t="shared" si="3"/>
        <v>2934240</v>
      </c>
    </row>
    <row r="11" spans="1:7" x14ac:dyDescent="0.3">
      <c r="A11" s="3">
        <v>44135</v>
      </c>
      <c r="B11" s="4">
        <v>2934240</v>
      </c>
      <c r="C11" s="4">
        <f t="shared" si="0"/>
        <v>142914</v>
      </c>
      <c r="E11">
        <f t="shared" si="1"/>
        <v>10.5</v>
      </c>
      <c r="F11" s="2">
        <f t="shared" si="2"/>
        <v>3077154</v>
      </c>
      <c r="G11" s="2" t="e">
        <f t="shared" si="3"/>
        <v>#N/A</v>
      </c>
    </row>
    <row r="12" spans="1:7" x14ac:dyDescent="0.3">
      <c r="A12" s="3">
        <v>44165</v>
      </c>
      <c r="B12" s="4">
        <v>3077154</v>
      </c>
      <c r="C12" s="4">
        <f t="shared" si="0"/>
        <v>-1347269</v>
      </c>
      <c r="E12">
        <f t="shared" si="1"/>
        <v>11.5</v>
      </c>
      <c r="F12" s="2" t="e">
        <f t="shared" si="2"/>
        <v>#N/A</v>
      </c>
      <c r="G12" s="2">
        <f t="shared" si="3"/>
        <v>1729885</v>
      </c>
    </row>
    <row r="13" spans="1:7" x14ac:dyDescent="0.3">
      <c r="A13" s="3">
        <v>44196</v>
      </c>
      <c r="B13" s="4">
        <v>1729885</v>
      </c>
    </row>
  </sheetData>
  <pageMargins left="0.7" right="0.7" top="0.75" bottom="0.75" header="0.3" footer="0.3"/>
  <pageSetup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1B7D1-4C22-4926-9424-0647E001E7D9}">
  <sheetPr codeName="Sheet6"/>
  <dimension ref="A1:G13"/>
  <sheetViews>
    <sheetView workbookViewId="0"/>
  </sheetViews>
  <sheetFormatPr defaultRowHeight="14.4" x14ac:dyDescent="0.3"/>
  <cols>
    <col min="1" max="1" width="10.6640625" bestFit="1" customWidth="1"/>
    <col min="2" max="2" width="13.33203125" bestFit="1" customWidth="1"/>
    <col min="3" max="3" width="11.33203125" bestFit="1" customWidth="1"/>
  </cols>
  <sheetData>
    <row r="1" spans="1:7" x14ac:dyDescent="0.3">
      <c r="A1" t="s">
        <v>0</v>
      </c>
      <c r="B1" t="s">
        <v>1</v>
      </c>
      <c r="F1" t="s">
        <v>2</v>
      </c>
      <c r="G1" t="s">
        <v>3</v>
      </c>
    </row>
    <row r="2" spans="1:7" x14ac:dyDescent="0.3">
      <c r="A2" s="3">
        <v>43861</v>
      </c>
      <c r="B2" s="4">
        <v>1188756</v>
      </c>
      <c r="C2" s="4">
        <f>B3-B2</f>
        <v>969715</v>
      </c>
      <c r="E2">
        <f>MONTH(A2)+0.5</f>
        <v>1.5</v>
      </c>
      <c r="F2" s="2">
        <f>IF(C2&gt;0,B3,NA())</f>
        <v>2158471</v>
      </c>
      <c r="G2" s="2" t="e">
        <f>IF(C2&lt;0,B3,NA())</f>
        <v>#N/A</v>
      </c>
    </row>
    <row r="3" spans="1:7" x14ac:dyDescent="0.3">
      <c r="A3" s="3">
        <v>43890</v>
      </c>
      <c r="B3" s="4">
        <v>2158471</v>
      </c>
      <c r="C3" s="4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2">
        <f t="shared" ref="G3:G12" si="3">IF(C3&lt;0,B4,NA())</f>
        <v>2086460</v>
      </c>
    </row>
    <row r="4" spans="1:7" x14ac:dyDescent="0.3">
      <c r="A4" s="3">
        <v>43921</v>
      </c>
      <c r="B4" s="4">
        <v>2086460</v>
      </c>
      <c r="C4" s="4">
        <f t="shared" si="0"/>
        <v>3587245</v>
      </c>
      <c r="E4">
        <f t="shared" si="1"/>
        <v>3.5</v>
      </c>
      <c r="F4" s="2">
        <f t="shared" si="2"/>
        <v>5673705</v>
      </c>
      <c r="G4" s="2" t="e">
        <f t="shared" si="3"/>
        <v>#N/A</v>
      </c>
    </row>
    <row r="5" spans="1:7" x14ac:dyDescent="0.3">
      <c r="A5" s="3">
        <v>43951</v>
      </c>
      <c r="B5" s="4">
        <v>5673705</v>
      </c>
      <c r="C5" s="4">
        <f t="shared" si="0"/>
        <v>-1073938</v>
      </c>
      <c r="E5">
        <f t="shared" si="1"/>
        <v>4.5</v>
      </c>
      <c r="F5" s="2" t="e">
        <f t="shared" si="2"/>
        <v>#N/A</v>
      </c>
      <c r="G5" s="2">
        <f t="shared" si="3"/>
        <v>4599767</v>
      </c>
    </row>
    <row r="6" spans="1:7" x14ac:dyDescent="0.3">
      <c r="A6" s="3">
        <v>43982</v>
      </c>
      <c r="B6" s="4">
        <v>4599767</v>
      </c>
      <c r="C6" s="4">
        <f t="shared" si="0"/>
        <v>4916113</v>
      </c>
      <c r="E6">
        <f t="shared" si="1"/>
        <v>5.5</v>
      </c>
      <c r="F6" s="2">
        <f t="shared" si="2"/>
        <v>9515880</v>
      </c>
      <c r="G6" s="2" t="e">
        <f t="shared" si="3"/>
        <v>#N/A</v>
      </c>
    </row>
    <row r="7" spans="1:7" x14ac:dyDescent="0.3">
      <c r="A7" s="3">
        <v>44012</v>
      </c>
      <c r="B7" s="4">
        <v>9515880</v>
      </c>
      <c r="C7" s="4">
        <f t="shared" si="0"/>
        <v>-5493880</v>
      </c>
      <c r="E7">
        <f t="shared" si="1"/>
        <v>6.5</v>
      </c>
      <c r="F7" s="2" t="e">
        <f t="shared" si="2"/>
        <v>#N/A</v>
      </c>
      <c r="G7" s="2">
        <f t="shared" si="3"/>
        <v>4022000</v>
      </c>
    </row>
    <row r="8" spans="1:7" x14ac:dyDescent="0.3">
      <c r="A8" s="3">
        <v>44043</v>
      </c>
      <c r="B8" s="4">
        <v>4022000</v>
      </c>
      <c r="C8" s="4">
        <f t="shared" si="0"/>
        <v>-95372</v>
      </c>
      <c r="E8">
        <f t="shared" si="1"/>
        <v>7.5</v>
      </c>
      <c r="F8" s="2" t="e">
        <f t="shared" si="2"/>
        <v>#N/A</v>
      </c>
      <c r="G8" s="2">
        <f t="shared" si="3"/>
        <v>3926628</v>
      </c>
    </row>
    <row r="9" spans="1:7" x14ac:dyDescent="0.3">
      <c r="A9" s="3">
        <v>44074</v>
      </c>
      <c r="B9" s="4">
        <v>3926628</v>
      </c>
      <c r="C9" s="4">
        <f t="shared" si="0"/>
        <v>1862907</v>
      </c>
      <c r="E9">
        <f t="shared" si="1"/>
        <v>8.5</v>
      </c>
      <c r="F9" s="2">
        <f t="shared" si="2"/>
        <v>5789535</v>
      </c>
      <c r="G9" s="2" t="e">
        <f t="shared" si="3"/>
        <v>#N/A</v>
      </c>
    </row>
    <row r="10" spans="1:7" x14ac:dyDescent="0.3">
      <c r="A10" s="3">
        <v>44104</v>
      </c>
      <c r="B10" s="4">
        <v>5789535</v>
      </c>
      <c r="C10" s="4">
        <f t="shared" si="0"/>
        <v>-2855295</v>
      </c>
      <c r="E10">
        <f t="shared" si="1"/>
        <v>9.5</v>
      </c>
      <c r="F10" s="2" t="e">
        <f t="shared" si="2"/>
        <v>#N/A</v>
      </c>
      <c r="G10" s="2">
        <f t="shared" si="3"/>
        <v>2934240</v>
      </c>
    </row>
    <row r="11" spans="1:7" x14ac:dyDescent="0.3">
      <c r="A11" s="3">
        <v>44135</v>
      </c>
      <c r="B11" s="4">
        <v>2934240</v>
      </c>
      <c r="C11" s="4">
        <f t="shared" si="0"/>
        <v>142914</v>
      </c>
      <c r="E11">
        <f t="shared" si="1"/>
        <v>10.5</v>
      </c>
      <c r="F11" s="2">
        <f t="shared" si="2"/>
        <v>3077154</v>
      </c>
      <c r="G11" s="2" t="e">
        <f t="shared" si="3"/>
        <v>#N/A</v>
      </c>
    </row>
    <row r="12" spans="1:7" x14ac:dyDescent="0.3">
      <c r="A12" s="3">
        <v>44165</v>
      </c>
      <c r="B12" s="4">
        <v>3077154</v>
      </c>
      <c r="C12" s="4">
        <f t="shared" si="0"/>
        <v>-1347269</v>
      </c>
      <c r="E12">
        <f t="shared" si="1"/>
        <v>11.5</v>
      </c>
      <c r="F12" s="2" t="e">
        <f t="shared" si="2"/>
        <v>#N/A</v>
      </c>
      <c r="G12" s="2">
        <f t="shared" si="3"/>
        <v>1729885</v>
      </c>
    </row>
    <row r="13" spans="1:7" x14ac:dyDescent="0.3">
      <c r="A13" s="3">
        <v>44196</v>
      </c>
      <c r="B13" s="4">
        <v>1729885</v>
      </c>
    </row>
  </sheetData>
  <pageMargins left="0.7" right="0.7" top="0.75" bottom="0.75" header="0.3" footer="0.3"/>
  <pageSetup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56DF8-E519-432B-BC98-7744DA072266}">
  <sheetPr codeName="Sheet5"/>
  <dimension ref="A1:T13"/>
  <sheetViews>
    <sheetView tabSelected="1" topLeftCell="F9" workbookViewId="0">
      <selection activeCell="S22" sqref="S22"/>
    </sheetView>
  </sheetViews>
  <sheetFormatPr defaultRowHeight="14.4" x14ac:dyDescent="0.3"/>
  <cols>
    <col min="1" max="1" width="10.6640625" bestFit="1" customWidth="1"/>
    <col min="2" max="2" width="13.33203125" bestFit="1" customWidth="1"/>
    <col min="3" max="3" width="11.33203125" bestFit="1" customWidth="1"/>
    <col min="7" max="20" width="8.88671875" style="6"/>
  </cols>
  <sheetData>
    <row r="1" spans="1:7" x14ac:dyDescent="0.3">
      <c r="A1" t="s">
        <v>0</v>
      </c>
      <c r="B1" t="s">
        <v>1</v>
      </c>
      <c r="F1" t="s">
        <v>2</v>
      </c>
      <c r="G1" s="6" t="s">
        <v>3</v>
      </c>
    </row>
    <row r="2" spans="1:7" x14ac:dyDescent="0.3">
      <c r="A2" s="3">
        <v>43861</v>
      </c>
      <c r="B2" s="4">
        <v>1188756</v>
      </c>
      <c r="C2" s="4">
        <f>B3-B2</f>
        <v>969715</v>
      </c>
      <c r="E2">
        <f>MONTH(A2)+0.5</f>
        <v>1.5</v>
      </c>
      <c r="F2" s="2">
        <f>IF(C2&gt;0,B3,NA())</f>
        <v>2158471</v>
      </c>
      <c r="G2" s="8" t="e">
        <f>IF(C2&lt;0,B3,NA())</f>
        <v>#N/A</v>
      </c>
    </row>
    <row r="3" spans="1:7" x14ac:dyDescent="0.3">
      <c r="A3" s="3">
        <v>43890</v>
      </c>
      <c r="B3" s="4">
        <v>2158471</v>
      </c>
      <c r="C3" s="4">
        <f t="shared" ref="C3:C12" si="0">B4-B3</f>
        <v>-72011</v>
      </c>
      <c r="E3">
        <f t="shared" ref="E3:E12" si="1">MONTH(A3)+0.5</f>
        <v>2.5</v>
      </c>
      <c r="F3" s="2" t="e">
        <f t="shared" ref="F3:F12" si="2">IF(C3&gt;0,B4,NA())</f>
        <v>#N/A</v>
      </c>
      <c r="G3" s="8">
        <f t="shared" ref="G3:G12" si="3">IF(C3&lt;0,B4,NA())</f>
        <v>2086460</v>
      </c>
    </row>
    <row r="4" spans="1:7" x14ac:dyDescent="0.3">
      <c r="A4" s="3">
        <v>43921</v>
      </c>
      <c r="B4" s="4">
        <v>2086460</v>
      </c>
      <c r="C4" s="4">
        <f t="shared" si="0"/>
        <v>3587245</v>
      </c>
      <c r="E4">
        <f t="shared" si="1"/>
        <v>3.5</v>
      </c>
      <c r="F4" s="2">
        <f t="shared" si="2"/>
        <v>5673705</v>
      </c>
      <c r="G4" s="8" t="e">
        <f t="shared" si="3"/>
        <v>#N/A</v>
      </c>
    </row>
    <row r="5" spans="1:7" x14ac:dyDescent="0.3">
      <c r="A5" s="3">
        <v>43951</v>
      </c>
      <c r="B5" s="4">
        <v>5673705</v>
      </c>
      <c r="C5" s="4">
        <f t="shared" si="0"/>
        <v>-1073938</v>
      </c>
      <c r="E5">
        <f t="shared" si="1"/>
        <v>4.5</v>
      </c>
      <c r="F5" s="2" t="e">
        <f t="shared" si="2"/>
        <v>#N/A</v>
      </c>
      <c r="G5" s="8">
        <f t="shared" si="3"/>
        <v>4599767</v>
      </c>
    </row>
    <row r="6" spans="1:7" x14ac:dyDescent="0.3">
      <c r="A6" s="3">
        <v>43982</v>
      </c>
      <c r="B6" s="4">
        <v>4599767</v>
      </c>
      <c r="C6" s="4">
        <f t="shared" si="0"/>
        <v>4916113</v>
      </c>
      <c r="E6">
        <f t="shared" si="1"/>
        <v>5.5</v>
      </c>
      <c r="F6" s="2">
        <f t="shared" si="2"/>
        <v>9515880</v>
      </c>
      <c r="G6" s="8" t="e">
        <f t="shared" si="3"/>
        <v>#N/A</v>
      </c>
    </row>
    <row r="7" spans="1:7" x14ac:dyDescent="0.3">
      <c r="A7" s="3">
        <v>44012</v>
      </c>
      <c r="B7" s="4">
        <v>9515880</v>
      </c>
      <c r="C7" s="4">
        <f t="shared" si="0"/>
        <v>-5493880</v>
      </c>
      <c r="E7">
        <f t="shared" si="1"/>
        <v>6.5</v>
      </c>
      <c r="F7" s="2" t="e">
        <f t="shared" si="2"/>
        <v>#N/A</v>
      </c>
      <c r="G7" s="8">
        <f t="shared" si="3"/>
        <v>4022000</v>
      </c>
    </row>
    <row r="8" spans="1:7" x14ac:dyDescent="0.3">
      <c r="A8" s="3">
        <v>44043</v>
      </c>
      <c r="B8" s="4">
        <v>4022000</v>
      </c>
      <c r="C8" s="4">
        <f t="shared" si="0"/>
        <v>-95372</v>
      </c>
      <c r="E8">
        <f t="shared" si="1"/>
        <v>7.5</v>
      </c>
      <c r="F8" s="2" t="e">
        <f t="shared" si="2"/>
        <v>#N/A</v>
      </c>
      <c r="G8" s="8">
        <f t="shared" si="3"/>
        <v>3926628</v>
      </c>
    </row>
    <row r="9" spans="1:7" x14ac:dyDescent="0.3">
      <c r="A9" s="3">
        <v>44074</v>
      </c>
      <c r="B9" s="4">
        <v>3926628</v>
      </c>
      <c r="C9" s="4">
        <f t="shared" si="0"/>
        <v>1862907</v>
      </c>
      <c r="E9">
        <f t="shared" si="1"/>
        <v>8.5</v>
      </c>
      <c r="F9" s="2">
        <f t="shared" si="2"/>
        <v>5789535</v>
      </c>
      <c r="G9" s="8" t="e">
        <f t="shared" si="3"/>
        <v>#N/A</v>
      </c>
    </row>
    <row r="10" spans="1:7" x14ac:dyDescent="0.3">
      <c r="A10" s="3">
        <v>44104</v>
      </c>
      <c r="B10" s="4">
        <v>5789535</v>
      </c>
      <c r="C10" s="4">
        <f t="shared" si="0"/>
        <v>-2855295</v>
      </c>
      <c r="E10">
        <f t="shared" si="1"/>
        <v>9.5</v>
      </c>
      <c r="F10" s="2" t="e">
        <f t="shared" si="2"/>
        <v>#N/A</v>
      </c>
      <c r="G10" s="8">
        <f t="shared" si="3"/>
        <v>2934240</v>
      </c>
    </row>
    <row r="11" spans="1:7" x14ac:dyDescent="0.3">
      <c r="A11" s="3">
        <v>44135</v>
      </c>
      <c r="B11" s="4">
        <v>2934240</v>
      </c>
      <c r="C11" s="4">
        <f t="shared" si="0"/>
        <v>142914</v>
      </c>
      <c r="E11">
        <f t="shared" si="1"/>
        <v>10.5</v>
      </c>
      <c r="F11" s="2">
        <f t="shared" si="2"/>
        <v>3077154</v>
      </c>
      <c r="G11" s="8" t="e">
        <f t="shared" si="3"/>
        <v>#N/A</v>
      </c>
    </row>
    <row r="12" spans="1:7" x14ac:dyDescent="0.3">
      <c r="A12" s="3">
        <v>44165</v>
      </c>
      <c r="B12" s="4">
        <v>3077154</v>
      </c>
      <c r="C12" s="4">
        <f t="shared" si="0"/>
        <v>-1347269</v>
      </c>
      <c r="E12">
        <f t="shared" si="1"/>
        <v>11.5</v>
      </c>
      <c r="F12" s="2" t="e">
        <f t="shared" si="2"/>
        <v>#N/A</v>
      </c>
      <c r="G12" s="8">
        <f t="shared" si="3"/>
        <v>1729885</v>
      </c>
    </row>
    <row r="13" spans="1:7" x14ac:dyDescent="0.3">
      <c r="A13" s="3">
        <v>44196</v>
      </c>
      <c r="B13" s="4">
        <v>1729885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PoczątkowyWykresKolumnowy</vt:lpstr>
      <vt:lpstr>SerieWariancji</vt:lpstr>
      <vt:lpstr>PoczątkoweSłupkiBłędów</vt:lpstr>
      <vt:lpstr>PoczątkoweSłupkiWzrostów</vt:lpstr>
      <vt:lpstr>ObaSłupkiBłędów</vt:lpstr>
      <vt:lpstr>Gotowy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2020-03-24T23:40:23Z</dcterms:created>
  <dcterms:modified xsi:type="dcterms:W3CDTF">2022-10-23T14:11:15Z</dcterms:modified>
</cp:coreProperties>
</file>