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2" yWindow="24" windowWidth="18888" windowHeight="7440" activeTab="1"/>
  </bookViews>
  <sheets>
    <sheet name="Arkusz1" sheetId="1" r:id="rId1"/>
    <sheet name="Regresja" sheetId="4" r:id="rId2"/>
    <sheet name="Wskaźniki" sheetId="5" r:id="rId3"/>
    <sheet name="Arkusz2" sheetId="2" r:id="rId4"/>
    <sheet name="Arkusz3" sheetId="3" r:id="rId5"/>
    <sheet name="Arkusz6" sheetId="6" r:id="rId6"/>
  </sheets>
  <definedNames>
    <definedName name="_Toc292703994" localSheetId="0">Arkusz1!$B$1</definedName>
    <definedName name="_Toc292703994" localSheetId="1">Regresja!$B$3</definedName>
    <definedName name="_Toc292703994" localSheetId="2">Wskaźniki!$B$1</definedName>
  </definedNames>
  <calcPr calcId="125725"/>
</workbook>
</file>

<file path=xl/calcChain.xml><?xml version="1.0" encoding="utf-8"?>
<calcChain xmlns="http://schemas.openxmlformats.org/spreadsheetml/2006/main">
  <c r="F20" i="4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G127"/>
  <c r="G128"/>
  <c r="G129"/>
  <c r="G130"/>
  <c r="G131"/>
  <c r="G132"/>
  <c r="G133"/>
  <c r="G134"/>
  <c r="G135"/>
  <c r="G136"/>
  <c r="G137"/>
  <c r="G138"/>
  <c r="F19"/>
  <c r="D127"/>
  <c r="D128"/>
  <c r="D129"/>
  <c r="D130"/>
  <c r="D131"/>
  <c r="D132"/>
  <c r="D133"/>
  <c r="D134"/>
  <c r="D135"/>
  <c r="D136"/>
  <c r="D137"/>
  <c r="D138"/>
  <c r="E20"/>
  <c r="E21"/>
  <c r="E22"/>
  <c r="E23"/>
  <c r="E24"/>
  <c r="E25"/>
  <c r="E26"/>
  <c r="E27"/>
  <c r="E28"/>
  <c r="E29"/>
  <c r="E30"/>
  <c r="E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123"/>
  <c r="D124"/>
  <c r="D125"/>
  <c r="D126"/>
  <c r="D19"/>
  <c r="H23"/>
  <c r="N6"/>
  <c r="N7"/>
  <c r="N8"/>
  <c r="N9"/>
  <c r="N10"/>
  <c r="N11"/>
  <c r="N12"/>
  <c r="N13"/>
  <c r="N14"/>
  <c r="N15"/>
  <c r="N16"/>
  <c r="N5"/>
  <c r="M6"/>
  <c r="M7"/>
  <c r="M8"/>
  <c r="M9"/>
  <c r="M10"/>
  <c r="M11"/>
  <c r="M12"/>
  <c r="M13"/>
  <c r="M14"/>
  <c r="M15"/>
  <c r="M16"/>
  <c r="M5"/>
  <c r="L17"/>
  <c r="E18"/>
  <c r="L16"/>
  <c r="L6"/>
  <c r="L7"/>
  <c r="L8"/>
  <c r="L9"/>
  <c r="L10"/>
  <c r="L11"/>
  <c r="L12"/>
  <c r="L13"/>
  <c r="L14"/>
  <c r="L15"/>
  <c r="L5"/>
  <c r="K6"/>
  <c r="K7"/>
  <c r="K8"/>
  <c r="K9"/>
  <c r="K10"/>
  <c r="K11"/>
  <c r="K12"/>
  <c r="K13"/>
  <c r="K14"/>
  <c r="K15"/>
  <c r="K16"/>
  <c r="K5"/>
  <c r="N17" l="1"/>
  <c r="M17"/>
</calcChain>
</file>

<file path=xl/sharedStrings.xml><?xml version="1.0" encoding="utf-8"?>
<sst xmlns="http://schemas.openxmlformats.org/spreadsheetml/2006/main" count="33" uniqueCount="28">
  <si>
    <t>Miesiąc</t>
  </si>
  <si>
    <t>Rok</t>
  </si>
  <si>
    <t>sezonowe</t>
  </si>
  <si>
    <t>PODSUMOWANIE - WYJŚCIE</t>
  </si>
  <si>
    <t>Statystyki regresji</t>
  </si>
  <si>
    <t>Wielokrotność R</t>
  </si>
  <si>
    <t>R kwadrat</t>
  </si>
  <si>
    <t>Dopasowany R kwadrat</t>
  </si>
  <si>
    <t>Błąd standardowy</t>
  </si>
  <si>
    <t>Obserwacje</t>
  </si>
  <si>
    <t>ANALIZA WARIANCJI</t>
  </si>
  <si>
    <t>Regresja</t>
  </si>
  <si>
    <t>Resztkowy</t>
  </si>
  <si>
    <t>Razem</t>
  </si>
  <si>
    <t>Przecięcie</t>
  </si>
  <si>
    <t>df</t>
  </si>
  <si>
    <t>SS</t>
  </si>
  <si>
    <t>MS</t>
  </si>
  <si>
    <t>F</t>
  </si>
  <si>
    <t>Istotność F</t>
  </si>
  <si>
    <t>Współczynniki</t>
  </si>
  <si>
    <t>t Stat</t>
  </si>
  <si>
    <t>Wartość-p</t>
  </si>
  <si>
    <t>Dolne 95%</t>
  </si>
  <si>
    <t>Górne 95%</t>
  </si>
  <si>
    <t>Dolne 95.0%</t>
  </si>
  <si>
    <t>Górne 95.0%</t>
  </si>
  <si>
    <t>Zmienna X 1</t>
  </si>
</sst>
</file>

<file path=xl/styles.xml><?xml version="1.0" encoding="utf-8"?>
<styleSheet xmlns="http://schemas.openxmlformats.org/spreadsheetml/2006/main">
  <fonts count="4">
    <font>
      <sz val="11"/>
      <color theme="1"/>
      <name val="Czcionka tekstu podstawowego"/>
      <family val="2"/>
      <charset val="238"/>
    </font>
    <font>
      <sz val="9"/>
      <color theme="1"/>
      <name val="Times New Roman"/>
      <family val="1"/>
      <charset val="238"/>
    </font>
    <font>
      <sz val="11"/>
      <name val="Times New Roman"/>
      <family val="1"/>
      <charset val="238"/>
    </font>
    <font>
      <i/>
      <sz val="11"/>
      <color theme="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Border="1" applyAlignment="1">
      <alignment wrapText="1"/>
    </xf>
    <xf numFmtId="0" fontId="2" fillId="0" borderId="0" xfId="0" applyFont="1" applyBorder="1"/>
    <xf numFmtId="0" fontId="2" fillId="0" borderId="0" xfId="0" applyFont="1" applyBorder="1" applyAlignment="1">
      <alignment wrapText="1"/>
    </xf>
    <xf numFmtId="2" fontId="1" fillId="0" borderId="0" xfId="0" applyNumberFormat="1" applyFont="1" applyAlignment="1">
      <alignment wrapText="1"/>
    </xf>
    <xf numFmtId="0" fontId="2" fillId="0" borderId="0" xfId="0" applyFont="1" applyBorder="1" applyAlignment="1">
      <alignment horizontal="center" wrapText="1"/>
    </xf>
    <xf numFmtId="2" fontId="2" fillId="0" borderId="0" xfId="0" applyNumberFormat="1" applyFont="1" applyBorder="1"/>
    <xf numFmtId="0" fontId="0" fillId="0" borderId="0" xfId="0" applyFill="1" applyBorder="1" applyAlignment="1"/>
    <xf numFmtId="0" fontId="0" fillId="0" borderId="1" xfId="0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Continuous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Całkowita zawartość ozonu w kolejnych 9 latach</a:t>
            </a:r>
          </a:p>
        </c:rich>
      </c:tx>
      <c:layout>
        <c:manualLayout>
          <c:xMode val="edge"/>
          <c:yMode val="edge"/>
          <c:x val="0.2005329457364341"/>
          <c:y val="3.5128805620608897E-2"/>
        </c:manualLayout>
      </c:layout>
    </c:title>
    <c:plotArea>
      <c:layout>
        <c:manualLayout>
          <c:layoutTarget val="inner"/>
          <c:xMode val="edge"/>
          <c:yMode val="edge"/>
          <c:x val="0.10379242202282854"/>
          <c:y val="0.12973562730888147"/>
          <c:w val="0.86325573765488617"/>
          <c:h val="0.76149938224934999"/>
        </c:manualLayout>
      </c:layout>
      <c:scatterChart>
        <c:scatterStyle val="smoothMarker"/>
        <c:ser>
          <c:idx val="0"/>
          <c:order val="0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Arkusz1!$A$17:$A$124</c:f>
              <c:numCache>
                <c:formatCode>General</c:formatCode>
                <c:ptCount val="10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</c:numCache>
            </c:numRef>
          </c:xVal>
          <c:yVal>
            <c:numRef>
              <c:f>Arkusz1!$B$17:$B$124</c:f>
              <c:numCache>
                <c:formatCode>General</c:formatCode>
                <c:ptCount val="108"/>
                <c:pt idx="0">
                  <c:v>293</c:v>
                </c:pt>
                <c:pt idx="1">
                  <c:v>367</c:v>
                </c:pt>
                <c:pt idx="2">
                  <c:v>361</c:v>
                </c:pt>
                <c:pt idx="3">
                  <c:v>359</c:v>
                </c:pt>
                <c:pt idx="4">
                  <c:v>348</c:v>
                </c:pt>
                <c:pt idx="5">
                  <c:v>344</c:v>
                </c:pt>
                <c:pt idx="6">
                  <c:v>343</c:v>
                </c:pt>
                <c:pt idx="7">
                  <c:v>313</c:v>
                </c:pt>
                <c:pt idx="8">
                  <c:v>310</c:v>
                </c:pt>
                <c:pt idx="9">
                  <c:v>280</c:v>
                </c:pt>
                <c:pt idx="10">
                  <c:v>274</c:v>
                </c:pt>
                <c:pt idx="11">
                  <c:v>282</c:v>
                </c:pt>
                <c:pt idx="12">
                  <c:v>311</c:v>
                </c:pt>
                <c:pt idx="13">
                  <c:v>355</c:v>
                </c:pt>
                <c:pt idx="14">
                  <c:v>357</c:v>
                </c:pt>
                <c:pt idx="15">
                  <c:v>364</c:v>
                </c:pt>
                <c:pt idx="16">
                  <c:v>354</c:v>
                </c:pt>
                <c:pt idx="17">
                  <c:v>353</c:v>
                </c:pt>
                <c:pt idx="18">
                  <c:v>342</c:v>
                </c:pt>
                <c:pt idx="19">
                  <c:v>320</c:v>
                </c:pt>
                <c:pt idx="20">
                  <c:v>291</c:v>
                </c:pt>
                <c:pt idx="21">
                  <c:v>299</c:v>
                </c:pt>
                <c:pt idx="22">
                  <c:v>271</c:v>
                </c:pt>
                <c:pt idx="23">
                  <c:v>266</c:v>
                </c:pt>
                <c:pt idx="24">
                  <c:v>327</c:v>
                </c:pt>
                <c:pt idx="25">
                  <c:v>329</c:v>
                </c:pt>
                <c:pt idx="26">
                  <c:v>390</c:v>
                </c:pt>
                <c:pt idx="27">
                  <c:v>389</c:v>
                </c:pt>
                <c:pt idx="28">
                  <c:v>378</c:v>
                </c:pt>
                <c:pt idx="29">
                  <c:v>349</c:v>
                </c:pt>
                <c:pt idx="30">
                  <c:v>352</c:v>
                </c:pt>
                <c:pt idx="31">
                  <c:v>332</c:v>
                </c:pt>
                <c:pt idx="32">
                  <c:v>315</c:v>
                </c:pt>
                <c:pt idx="33">
                  <c:v>300</c:v>
                </c:pt>
                <c:pt idx="34">
                  <c:v>291</c:v>
                </c:pt>
                <c:pt idx="35">
                  <c:v>299</c:v>
                </c:pt>
                <c:pt idx="36">
                  <c:v>328</c:v>
                </c:pt>
                <c:pt idx="37">
                  <c:v>407</c:v>
                </c:pt>
                <c:pt idx="38">
                  <c:v>392</c:v>
                </c:pt>
                <c:pt idx="39">
                  <c:v>370</c:v>
                </c:pt>
                <c:pt idx="40">
                  <c:v>375</c:v>
                </c:pt>
                <c:pt idx="41">
                  <c:v>342</c:v>
                </c:pt>
                <c:pt idx="42">
                  <c:v>331</c:v>
                </c:pt>
                <c:pt idx="43">
                  <c:v>323</c:v>
                </c:pt>
                <c:pt idx="44">
                  <c:v>289</c:v>
                </c:pt>
                <c:pt idx="45">
                  <c:v>293</c:v>
                </c:pt>
                <c:pt idx="46">
                  <c:v>272</c:v>
                </c:pt>
                <c:pt idx="47">
                  <c:v>299</c:v>
                </c:pt>
                <c:pt idx="48">
                  <c:v>317</c:v>
                </c:pt>
                <c:pt idx="49">
                  <c:v>346</c:v>
                </c:pt>
                <c:pt idx="50">
                  <c:v>353</c:v>
                </c:pt>
                <c:pt idx="51">
                  <c:v>350</c:v>
                </c:pt>
                <c:pt idx="52">
                  <c:v>344</c:v>
                </c:pt>
                <c:pt idx="53">
                  <c:v>332</c:v>
                </c:pt>
                <c:pt idx="54">
                  <c:v>337</c:v>
                </c:pt>
                <c:pt idx="55">
                  <c:v>307</c:v>
                </c:pt>
                <c:pt idx="56">
                  <c:v>294</c:v>
                </c:pt>
                <c:pt idx="57">
                  <c:v>268</c:v>
                </c:pt>
                <c:pt idx="58">
                  <c:v>261</c:v>
                </c:pt>
                <c:pt idx="59">
                  <c:v>308</c:v>
                </c:pt>
                <c:pt idx="60">
                  <c:v>326</c:v>
                </c:pt>
                <c:pt idx="61">
                  <c:v>357</c:v>
                </c:pt>
                <c:pt idx="62">
                  <c:v>379</c:v>
                </c:pt>
                <c:pt idx="63">
                  <c:v>383</c:v>
                </c:pt>
                <c:pt idx="64">
                  <c:v>360</c:v>
                </c:pt>
                <c:pt idx="65">
                  <c:v>360</c:v>
                </c:pt>
                <c:pt idx="66">
                  <c:v>339</c:v>
                </c:pt>
                <c:pt idx="67">
                  <c:v>316</c:v>
                </c:pt>
                <c:pt idx="68">
                  <c:v>316</c:v>
                </c:pt>
                <c:pt idx="69">
                  <c:v>277</c:v>
                </c:pt>
                <c:pt idx="70">
                  <c:v>287</c:v>
                </c:pt>
                <c:pt idx="71">
                  <c:v>327</c:v>
                </c:pt>
                <c:pt idx="72">
                  <c:v>320</c:v>
                </c:pt>
                <c:pt idx="73">
                  <c:v>353</c:v>
                </c:pt>
                <c:pt idx="74">
                  <c:v>370</c:v>
                </c:pt>
                <c:pt idx="75">
                  <c:v>397</c:v>
                </c:pt>
                <c:pt idx="76">
                  <c:v>346</c:v>
                </c:pt>
                <c:pt idx="77">
                  <c:v>356</c:v>
                </c:pt>
                <c:pt idx="78">
                  <c:v>332</c:v>
                </c:pt>
                <c:pt idx="79">
                  <c:v>326</c:v>
                </c:pt>
                <c:pt idx="80">
                  <c:v>313</c:v>
                </c:pt>
                <c:pt idx="81">
                  <c:v>306</c:v>
                </c:pt>
                <c:pt idx="82">
                  <c:v>303</c:v>
                </c:pt>
                <c:pt idx="83">
                  <c:v>302</c:v>
                </c:pt>
                <c:pt idx="84">
                  <c:v>372</c:v>
                </c:pt>
                <c:pt idx="85">
                  <c:v>389</c:v>
                </c:pt>
                <c:pt idx="86">
                  <c:v>374</c:v>
                </c:pt>
                <c:pt idx="87">
                  <c:v>394</c:v>
                </c:pt>
                <c:pt idx="88">
                  <c:v>360</c:v>
                </c:pt>
                <c:pt idx="89">
                  <c:v>358</c:v>
                </c:pt>
                <c:pt idx="90">
                  <c:v>343</c:v>
                </c:pt>
                <c:pt idx="91">
                  <c:v>330</c:v>
                </c:pt>
                <c:pt idx="92">
                  <c:v>312</c:v>
                </c:pt>
                <c:pt idx="93">
                  <c:v>306</c:v>
                </c:pt>
                <c:pt idx="94">
                  <c:v>295</c:v>
                </c:pt>
                <c:pt idx="95">
                  <c:v>293</c:v>
                </c:pt>
                <c:pt idx="96">
                  <c:v>352</c:v>
                </c:pt>
                <c:pt idx="97">
                  <c:v>375</c:v>
                </c:pt>
                <c:pt idx="98">
                  <c:v>377</c:v>
                </c:pt>
                <c:pt idx="99">
                  <c:v>374</c:v>
                </c:pt>
                <c:pt idx="100">
                  <c:v>372</c:v>
                </c:pt>
                <c:pt idx="101">
                  <c:v>354</c:v>
                </c:pt>
                <c:pt idx="102">
                  <c:v>329</c:v>
                </c:pt>
                <c:pt idx="103">
                  <c:v>314</c:v>
                </c:pt>
                <c:pt idx="104">
                  <c:v>297</c:v>
                </c:pt>
                <c:pt idx="105">
                  <c:v>280</c:v>
                </c:pt>
                <c:pt idx="106">
                  <c:v>291</c:v>
                </c:pt>
                <c:pt idx="107">
                  <c:v>308</c:v>
                </c:pt>
              </c:numCache>
            </c:numRef>
          </c:yVal>
          <c:smooth val="1"/>
        </c:ser>
        <c:axId val="188898688"/>
        <c:axId val="188872960"/>
      </c:scatterChart>
      <c:valAx>
        <c:axId val="188898688"/>
        <c:scaling>
          <c:orientation val="minMax"/>
          <c:max val="110"/>
          <c:min val="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Miesiąc</a:t>
                </a:r>
              </a:p>
            </c:rich>
          </c:tx>
          <c:layout>
            <c:manualLayout>
              <c:xMode val="edge"/>
              <c:yMode val="edge"/>
              <c:x val="0.46488967222120492"/>
              <c:y val="0.92656542932133479"/>
            </c:manualLayout>
          </c:layout>
        </c:title>
        <c:numFmt formatCode="General" sourceLinked="1"/>
        <c:tickLblPos val="nextTo"/>
        <c:crossAx val="188872960"/>
        <c:crosses val="autoZero"/>
        <c:crossBetween val="midCat"/>
      </c:valAx>
      <c:valAx>
        <c:axId val="188872960"/>
        <c:scaling>
          <c:orientation val="minMax"/>
          <c:max val="450"/>
          <c:min val="150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Dobosony</a:t>
                </a:r>
              </a:p>
            </c:rich>
          </c:tx>
          <c:layout>
            <c:manualLayout>
              <c:xMode val="edge"/>
              <c:yMode val="edge"/>
              <c:x val="3.9740126960874081E-3"/>
              <c:y val="0.4443551113487863"/>
            </c:manualLayout>
          </c:layout>
        </c:title>
        <c:numFmt formatCode="General" sourceLinked="1"/>
        <c:tickLblPos val="nextTo"/>
        <c:crossAx val="188898688"/>
        <c:crosses val="autoZero"/>
        <c:crossBetween val="midCat"/>
      </c:valAx>
      <c:spPr>
        <a:noFill/>
        <a:ln w="25400">
          <a:noFill/>
        </a:ln>
      </c:spPr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0.14497462817147858"/>
          <c:y val="5.1400554097404488E-2"/>
          <c:w val="0.82428237095363077"/>
          <c:h val="0.75296660834062412"/>
        </c:manualLayout>
      </c:layout>
      <c:scatterChart>
        <c:scatterStyle val="smoothMarker"/>
        <c:ser>
          <c:idx val="0"/>
          <c:order val="0"/>
          <c:marker>
            <c:symbol val="none"/>
          </c:marker>
          <c:xVal>
            <c:numRef>
              <c:f>Regresja!$A$5:$A$16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Regresja!$B$5:$B$16</c:f>
              <c:numCache>
                <c:formatCode>General</c:formatCode>
                <c:ptCount val="12"/>
                <c:pt idx="0">
                  <c:v>293</c:v>
                </c:pt>
                <c:pt idx="1">
                  <c:v>367</c:v>
                </c:pt>
                <c:pt idx="2">
                  <c:v>361</c:v>
                </c:pt>
                <c:pt idx="3">
                  <c:v>359</c:v>
                </c:pt>
                <c:pt idx="4">
                  <c:v>348</c:v>
                </c:pt>
                <c:pt idx="5">
                  <c:v>344</c:v>
                </c:pt>
                <c:pt idx="6">
                  <c:v>343</c:v>
                </c:pt>
                <c:pt idx="7">
                  <c:v>313</c:v>
                </c:pt>
                <c:pt idx="8">
                  <c:v>310</c:v>
                </c:pt>
                <c:pt idx="9">
                  <c:v>280</c:v>
                </c:pt>
                <c:pt idx="10">
                  <c:v>274</c:v>
                </c:pt>
                <c:pt idx="11">
                  <c:v>282</c:v>
                </c:pt>
              </c:numCache>
            </c:numRef>
          </c:yVal>
          <c:smooth val="1"/>
        </c:ser>
        <c:ser>
          <c:idx val="1"/>
          <c:order val="1"/>
          <c:marker>
            <c:symbol val="none"/>
          </c:marker>
          <c:xVal>
            <c:numRef>
              <c:f>Regresja!$A$5:$A$16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Regresja!$C$5:$C$16</c:f>
              <c:numCache>
                <c:formatCode>General</c:formatCode>
                <c:ptCount val="12"/>
                <c:pt idx="0">
                  <c:v>311</c:v>
                </c:pt>
                <c:pt idx="1">
                  <c:v>355</c:v>
                </c:pt>
                <c:pt idx="2">
                  <c:v>357</c:v>
                </c:pt>
                <c:pt idx="3">
                  <c:v>364</c:v>
                </c:pt>
                <c:pt idx="4">
                  <c:v>354</c:v>
                </c:pt>
                <c:pt idx="5">
                  <c:v>353</c:v>
                </c:pt>
                <c:pt idx="6">
                  <c:v>342</c:v>
                </c:pt>
                <c:pt idx="7">
                  <c:v>320</c:v>
                </c:pt>
                <c:pt idx="8">
                  <c:v>291</c:v>
                </c:pt>
                <c:pt idx="9">
                  <c:v>299</c:v>
                </c:pt>
                <c:pt idx="10">
                  <c:v>271</c:v>
                </c:pt>
                <c:pt idx="11">
                  <c:v>266</c:v>
                </c:pt>
              </c:numCache>
            </c:numRef>
          </c:yVal>
          <c:smooth val="1"/>
        </c:ser>
        <c:ser>
          <c:idx val="2"/>
          <c:order val="2"/>
          <c:marker>
            <c:symbol val="none"/>
          </c:marker>
          <c:xVal>
            <c:numRef>
              <c:f>Regresja!$A$5:$A$16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Regresja!$D$5:$D$16</c:f>
              <c:numCache>
                <c:formatCode>General</c:formatCode>
                <c:ptCount val="12"/>
                <c:pt idx="0">
                  <c:v>327</c:v>
                </c:pt>
                <c:pt idx="1">
                  <c:v>329</c:v>
                </c:pt>
                <c:pt idx="2">
                  <c:v>390</c:v>
                </c:pt>
                <c:pt idx="3">
                  <c:v>389</c:v>
                </c:pt>
                <c:pt idx="4">
                  <c:v>378</c:v>
                </c:pt>
                <c:pt idx="5">
                  <c:v>349</c:v>
                </c:pt>
                <c:pt idx="6">
                  <c:v>352</c:v>
                </c:pt>
                <c:pt idx="7">
                  <c:v>332</c:v>
                </c:pt>
                <c:pt idx="8">
                  <c:v>315</c:v>
                </c:pt>
                <c:pt idx="9">
                  <c:v>300</c:v>
                </c:pt>
                <c:pt idx="10">
                  <c:v>291</c:v>
                </c:pt>
                <c:pt idx="11">
                  <c:v>299</c:v>
                </c:pt>
              </c:numCache>
            </c:numRef>
          </c:yVal>
          <c:smooth val="1"/>
        </c:ser>
        <c:ser>
          <c:idx val="3"/>
          <c:order val="3"/>
          <c:marker>
            <c:symbol val="none"/>
          </c:marker>
          <c:xVal>
            <c:numRef>
              <c:f>Regresja!$A$5:$A$16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Regresja!$E$5:$E$16</c:f>
              <c:numCache>
                <c:formatCode>General</c:formatCode>
                <c:ptCount val="12"/>
                <c:pt idx="0">
                  <c:v>328</c:v>
                </c:pt>
                <c:pt idx="1">
                  <c:v>407</c:v>
                </c:pt>
                <c:pt idx="2">
                  <c:v>392</c:v>
                </c:pt>
                <c:pt idx="3">
                  <c:v>370</c:v>
                </c:pt>
                <c:pt idx="4">
                  <c:v>375</c:v>
                </c:pt>
                <c:pt idx="5">
                  <c:v>342</c:v>
                </c:pt>
                <c:pt idx="6">
                  <c:v>331</c:v>
                </c:pt>
                <c:pt idx="7">
                  <c:v>323</c:v>
                </c:pt>
                <c:pt idx="8">
                  <c:v>289</c:v>
                </c:pt>
                <c:pt idx="9">
                  <c:v>293</c:v>
                </c:pt>
                <c:pt idx="10">
                  <c:v>272</c:v>
                </c:pt>
                <c:pt idx="11">
                  <c:v>299</c:v>
                </c:pt>
              </c:numCache>
            </c:numRef>
          </c:yVal>
          <c:smooth val="1"/>
        </c:ser>
        <c:ser>
          <c:idx val="4"/>
          <c:order val="4"/>
          <c:marker>
            <c:symbol val="none"/>
          </c:marker>
          <c:xVal>
            <c:numRef>
              <c:f>Regresja!$A$5:$A$16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Regresja!$F$5:$F$16</c:f>
              <c:numCache>
                <c:formatCode>General</c:formatCode>
                <c:ptCount val="12"/>
                <c:pt idx="0">
                  <c:v>317</c:v>
                </c:pt>
                <c:pt idx="1">
                  <c:v>346</c:v>
                </c:pt>
                <c:pt idx="2">
                  <c:v>353</c:v>
                </c:pt>
                <c:pt idx="3">
                  <c:v>350</c:v>
                </c:pt>
                <c:pt idx="4">
                  <c:v>344</c:v>
                </c:pt>
                <c:pt idx="5">
                  <c:v>332</c:v>
                </c:pt>
                <c:pt idx="6">
                  <c:v>337</c:v>
                </c:pt>
                <c:pt idx="7">
                  <c:v>307</c:v>
                </c:pt>
                <c:pt idx="8">
                  <c:v>294</c:v>
                </c:pt>
                <c:pt idx="9">
                  <c:v>268</c:v>
                </c:pt>
                <c:pt idx="10">
                  <c:v>261</c:v>
                </c:pt>
                <c:pt idx="11">
                  <c:v>308</c:v>
                </c:pt>
              </c:numCache>
            </c:numRef>
          </c:yVal>
          <c:smooth val="1"/>
        </c:ser>
        <c:ser>
          <c:idx val="5"/>
          <c:order val="5"/>
          <c:marker>
            <c:symbol val="none"/>
          </c:marker>
          <c:xVal>
            <c:numRef>
              <c:f>Regresja!$A$5:$A$16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Regresja!$G$5:$G$16</c:f>
              <c:numCache>
                <c:formatCode>General</c:formatCode>
                <c:ptCount val="12"/>
                <c:pt idx="0">
                  <c:v>326</c:v>
                </c:pt>
                <c:pt idx="1">
                  <c:v>357</c:v>
                </c:pt>
                <c:pt idx="2">
                  <c:v>379</c:v>
                </c:pt>
                <c:pt idx="3">
                  <c:v>383</c:v>
                </c:pt>
                <c:pt idx="4">
                  <c:v>360</c:v>
                </c:pt>
                <c:pt idx="5">
                  <c:v>360</c:v>
                </c:pt>
                <c:pt idx="6">
                  <c:v>339</c:v>
                </c:pt>
                <c:pt idx="7">
                  <c:v>316</c:v>
                </c:pt>
                <c:pt idx="8">
                  <c:v>316</c:v>
                </c:pt>
                <c:pt idx="9">
                  <c:v>277</c:v>
                </c:pt>
                <c:pt idx="10">
                  <c:v>287</c:v>
                </c:pt>
                <c:pt idx="11">
                  <c:v>327</c:v>
                </c:pt>
              </c:numCache>
            </c:numRef>
          </c:yVal>
          <c:smooth val="1"/>
        </c:ser>
        <c:ser>
          <c:idx val="6"/>
          <c:order val="6"/>
          <c:marker>
            <c:symbol val="none"/>
          </c:marker>
          <c:xVal>
            <c:numRef>
              <c:f>Regresja!$A$5:$A$16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Regresja!$H$5:$H$16</c:f>
              <c:numCache>
                <c:formatCode>General</c:formatCode>
                <c:ptCount val="12"/>
                <c:pt idx="0">
                  <c:v>320</c:v>
                </c:pt>
                <c:pt idx="1">
                  <c:v>353</c:v>
                </c:pt>
                <c:pt idx="2">
                  <c:v>370</c:v>
                </c:pt>
                <c:pt idx="3">
                  <c:v>397</c:v>
                </c:pt>
                <c:pt idx="4">
                  <c:v>346</c:v>
                </c:pt>
                <c:pt idx="5">
                  <c:v>356</c:v>
                </c:pt>
                <c:pt idx="6">
                  <c:v>332</c:v>
                </c:pt>
                <c:pt idx="7">
                  <c:v>326</c:v>
                </c:pt>
                <c:pt idx="8">
                  <c:v>313</c:v>
                </c:pt>
                <c:pt idx="9">
                  <c:v>306</c:v>
                </c:pt>
                <c:pt idx="10">
                  <c:v>303</c:v>
                </c:pt>
                <c:pt idx="11">
                  <c:v>302</c:v>
                </c:pt>
              </c:numCache>
            </c:numRef>
          </c:yVal>
          <c:smooth val="1"/>
        </c:ser>
        <c:ser>
          <c:idx val="7"/>
          <c:order val="7"/>
          <c:marker>
            <c:symbol val="none"/>
          </c:marker>
          <c:xVal>
            <c:numRef>
              <c:f>Regresja!$A$5:$A$16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Regresja!$I$5:$I$16</c:f>
              <c:numCache>
                <c:formatCode>General</c:formatCode>
                <c:ptCount val="12"/>
                <c:pt idx="0">
                  <c:v>372</c:v>
                </c:pt>
                <c:pt idx="1">
                  <c:v>389</c:v>
                </c:pt>
                <c:pt idx="2">
                  <c:v>374</c:v>
                </c:pt>
                <c:pt idx="3">
                  <c:v>394</c:v>
                </c:pt>
                <c:pt idx="4">
                  <c:v>360</c:v>
                </c:pt>
                <c:pt idx="5">
                  <c:v>358</c:v>
                </c:pt>
                <c:pt idx="6">
                  <c:v>343</c:v>
                </c:pt>
                <c:pt idx="7">
                  <c:v>330</c:v>
                </c:pt>
                <c:pt idx="8">
                  <c:v>312</c:v>
                </c:pt>
                <c:pt idx="9">
                  <c:v>306</c:v>
                </c:pt>
                <c:pt idx="10">
                  <c:v>295</c:v>
                </c:pt>
                <c:pt idx="11">
                  <c:v>293</c:v>
                </c:pt>
              </c:numCache>
            </c:numRef>
          </c:yVal>
          <c:smooth val="1"/>
        </c:ser>
        <c:ser>
          <c:idx val="8"/>
          <c:order val="8"/>
          <c:marker>
            <c:symbol val="none"/>
          </c:marker>
          <c:xVal>
            <c:numRef>
              <c:f>Regresja!$A$5:$A$16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Regresja!$J$5:$J$16</c:f>
              <c:numCache>
                <c:formatCode>General</c:formatCode>
                <c:ptCount val="12"/>
                <c:pt idx="0">
                  <c:v>352</c:v>
                </c:pt>
                <c:pt idx="1">
                  <c:v>375</c:v>
                </c:pt>
                <c:pt idx="2">
                  <c:v>377</c:v>
                </c:pt>
                <c:pt idx="3">
                  <c:v>374</c:v>
                </c:pt>
                <c:pt idx="4">
                  <c:v>372</c:v>
                </c:pt>
                <c:pt idx="5">
                  <c:v>354</c:v>
                </c:pt>
                <c:pt idx="6">
                  <c:v>329</c:v>
                </c:pt>
                <c:pt idx="7">
                  <c:v>314</c:v>
                </c:pt>
                <c:pt idx="8">
                  <c:v>297</c:v>
                </c:pt>
                <c:pt idx="9">
                  <c:v>280</c:v>
                </c:pt>
                <c:pt idx="10">
                  <c:v>291</c:v>
                </c:pt>
                <c:pt idx="11">
                  <c:v>308</c:v>
                </c:pt>
              </c:numCache>
            </c:numRef>
          </c:yVal>
          <c:smooth val="1"/>
        </c:ser>
        <c:axId val="178558848"/>
        <c:axId val="178556928"/>
      </c:scatterChart>
      <c:valAx>
        <c:axId val="178558848"/>
        <c:scaling>
          <c:orientation val="minMax"/>
          <c:max val="12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Miesiąc</a:t>
                </a:r>
              </a:p>
            </c:rich>
          </c:tx>
          <c:layout/>
        </c:title>
        <c:numFmt formatCode="General" sourceLinked="1"/>
        <c:tickLblPos val="nextTo"/>
        <c:crossAx val="178556928"/>
        <c:crosses val="autoZero"/>
        <c:crossBetween val="midCat"/>
      </c:valAx>
      <c:valAx>
        <c:axId val="178556928"/>
        <c:scaling>
          <c:orientation val="minMax"/>
          <c:min val="150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Stężenie ozonu w dobosonach</a:t>
                </a:r>
              </a:p>
            </c:rich>
          </c:tx>
          <c:layout>
            <c:manualLayout>
              <c:xMode val="edge"/>
              <c:yMode val="edge"/>
              <c:x val="2.2222222222222223E-2"/>
              <c:y val="0.12818460192475942"/>
            </c:manualLayout>
          </c:layout>
        </c:title>
        <c:numFmt formatCode="General" sourceLinked="1"/>
        <c:tickLblPos val="nextTo"/>
        <c:crossAx val="178558848"/>
        <c:crosses val="autoZero"/>
        <c:crossBetween val="midCat"/>
      </c:valAx>
      <c:spPr>
        <a:noFill/>
        <a:ln w="25400">
          <a:noFill/>
        </a:ln>
      </c:spPr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Względne wahania sezonowe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1471550743657043"/>
          <c:y val="0.18348388743073782"/>
          <c:w val="0.80821303587051618"/>
          <c:h val="0.69519648585593463"/>
        </c:manualLayout>
      </c:layout>
      <c:scatterChart>
        <c:scatterStyle val="lineMarker"/>
        <c:ser>
          <c:idx val="0"/>
          <c:order val="0"/>
          <c:spPr>
            <a:ln>
              <a:solidFill>
                <a:prstClr val="black"/>
              </a:solidFill>
            </a:ln>
          </c:spPr>
          <c:marker>
            <c:symbol val="square"/>
            <c:size val="5"/>
            <c:spPr>
              <a:solidFill>
                <a:schemeClr val="bg1"/>
              </a:solidFill>
              <a:ln>
                <a:solidFill>
                  <a:prstClr val="black"/>
                </a:solidFill>
              </a:ln>
            </c:spPr>
          </c:marker>
          <c:xVal>
            <c:numRef>
              <c:f>Regresja!$A$5:$A$16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Regresja!$N$5:$N$16</c:f>
              <c:numCache>
                <c:formatCode>General</c:formatCode>
                <c:ptCount val="12"/>
                <c:pt idx="0">
                  <c:v>-4.574074074074062</c:v>
                </c:pt>
                <c:pt idx="1">
                  <c:v>32.314814814814859</c:v>
                </c:pt>
                <c:pt idx="2">
                  <c:v>40.648148148148159</c:v>
                </c:pt>
                <c:pt idx="3">
                  <c:v>43.648148148148145</c:v>
                </c:pt>
                <c:pt idx="4">
                  <c:v>27.75925925925932</c:v>
                </c:pt>
                <c:pt idx="5">
                  <c:v>17.870370370370313</c:v>
                </c:pt>
                <c:pt idx="6">
                  <c:v>6.759259259259295</c:v>
                </c:pt>
                <c:pt idx="7">
                  <c:v>-11.796296296296298</c:v>
                </c:pt>
                <c:pt idx="8">
                  <c:v>-27.796296296296291</c:v>
                </c:pt>
                <c:pt idx="9">
                  <c:v>-42.018518518518462</c:v>
                </c:pt>
                <c:pt idx="10">
                  <c:v>-49.12962962962964</c:v>
                </c:pt>
                <c:pt idx="11">
                  <c:v>-33.685185185185162</c:v>
                </c:pt>
              </c:numCache>
            </c:numRef>
          </c:yVal>
        </c:ser>
        <c:axId val="171907328"/>
        <c:axId val="171905408"/>
      </c:scatterChart>
      <c:valAx>
        <c:axId val="1719073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Miesiąc</a:t>
                </a:r>
              </a:p>
            </c:rich>
          </c:tx>
          <c:layout/>
        </c:title>
        <c:numFmt formatCode="General" sourceLinked="1"/>
        <c:tickLblPos val="nextTo"/>
        <c:crossAx val="171905408"/>
        <c:crosses val="autoZero"/>
        <c:crossBetween val="midCat"/>
      </c:valAx>
      <c:valAx>
        <c:axId val="171905408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Stężenie ozonu w dobosonach</a:t>
                </a:r>
              </a:p>
            </c:rich>
          </c:tx>
          <c:layout>
            <c:manualLayout>
              <c:xMode val="edge"/>
              <c:yMode val="edge"/>
              <c:x val="1.3319335083114611E-2"/>
              <c:y val="0.21286453776611258"/>
            </c:manualLayout>
          </c:layout>
        </c:title>
        <c:numFmt formatCode="General" sourceLinked="1"/>
        <c:tickLblPos val="nextTo"/>
        <c:crossAx val="171907328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pl-PL"/>
              <a:t>Dane rzeczywiste i wyodrębnione wahania sezonowe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13154968128983877"/>
          <c:y val="0.18162871229499153"/>
          <c:w val="0.83130146231721036"/>
          <c:h val="0.7326570106749235"/>
        </c:manualLayout>
      </c:layout>
      <c:scatterChart>
        <c:scatterStyle val="smoothMarker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chemeClr val="bg1"/>
              </a:solidFill>
              <a:ln>
                <a:solidFill>
                  <a:prstClr val="black"/>
                </a:solidFill>
              </a:ln>
            </c:spPr>
          </c:marker>
          <c:xVal>
            <c:numRef>
              <c:f>Regresja!$A$19:$A$126</c:f>
              <c:numCache>
                <c:formatCode>General</c:formatCode>
                <c:ptCount val="10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</c:numCache>
            </c:numRef>
          </c:xVal>
          <c:yVal>
            <c:numRef>
              <c:f>Regresja!$B$19:$B$126</c:f>
              <c:numCache>
                <c:formatCode>General</c:formatCode>
                <c:ptCount val="108"/>
                <c:pt idx="0">
                  <c:v>293</c:v>
                </c:pt>
                <c:pt idx="1">
                  <c:v>367</c:v>
                </c:pt>
                <c:pt idx="2">
                  <c:v>361</c:v>
                </c:pt>
                <c:pt idx="3">
                  <c:v>359</c:v>
                </c:pt>
                <c:pt idx="4">
                  <c:v>348</c:v>
                </c:pt>
                <c:pt idx="5">
                  <c:v>344</c:v>
                </c:pt>
                <c:pt idx="6">
                  <c:v>343</c:v>
                </c:pt>
                <c:pt idx="7">
                  <c:v>313</c:v>
                </c:pt>
                <c:pt idx="8">
                  <c:v>310</c:v>
                </c:pt>
                <c:pt idx="9">
                  <c:v>280</c:v>
                </c:pt>
                <c:pt idx="10">
                  <c:v>274</c:v>
                </c:pt>
                <c:pt idx="11">
                  <c:v>282</c:v>
                </c:pt>
                <c:pt idx="12">
                  <c:v>311</c:v>
                </c:pt>
                <c:pt idx="13">
                  <c:v>355</c:v>
                </c:pt>
                <c:pt idx="14">
                  <c:v>357</c:v>
                </c:pt>
                <c:pt idx="15">
                  <c:v>364</c:v>
                </c:pt>
                <c:pt idx="16">
                  <c:v>354</c:v>
                </c:pt>
                <c:pt idx="17">
                  <c:v>353</c:v>
                </c:pt>
                <c:pt idx="18">
                  <c:v>342</c:v>
                </c:pt>
                <c:pt idx="19">
                  <c:v>320</c:v>
                </c:pt>
                <c:pt idx="20">
                  <c:v>291</c:v>
                </c:pt>
                <c:pt idx="21">
                  <c:v>299</c:v>
                </c:pt>
                <c:pt idx="22">
                  <c:v>271</c:v>
                </c:pt>
                <c:pt idx="23">
                  <c:v>266</c:v>
                </c:pt>
                <c:pt idx="24">
                  <c:v>327</c:v>
                </c:pt>
                <c:pt idx="25">
                  <c:v>329</c:v>
                </c:pt>
                <c:pt idx="26">
                  <c:v>390</c:v>
                </c:pt>
                <c:pt idx="27">
                  <c:v>389</c:v>
                </c:pt>
                <c:pt idx="28">
                  <c:v>378</c:v>
                </c:pt>
                <c:pt idx="29">
                  <c:v>349</c:v>
                </c:pt>
                <c:pt idx="30">
                  <c:v>352</c:v>
                </c:pt>
                <c:pt idx="31">
                  <c:v>332</c:v>
                </c:pt>
                <c:pt idx="32">
                  <c:v>315</c:v>
                </c:pt>
                <c:pt idx="33">
                  <c:v>300</c:v>
                </c:pt>
                <c:pt idx="34">
                  <c:v>291</c:v>
                </c:pt>
                <c:pt idx="35">
                  <c:v>299</c:v>
                </c:pt>
                <c:pt idx="36">
                  <c:v>328</c:v>
                </c:pt>
                <c:pt idx="37">
                  <c:v>407</c:v>
                </c:pt>
                <c:pt idx="38">
                  <c:v>392</c:v>
                </c:pt>
                <c:pt idx="39">
                  <c:v>370</c:v>
                </c:pt>
                <c:pt idx="40">
                  <c:v>375</c:v>
                </c:pt>
                <c:pt idx="41">
                  <c:v>342</c:v>
                </c:pt>
                <c:pt idx="42">
                  <c:v>331</c:v>
                </c:pt>
                <c:pt idx="43">
                  <c:v>323</c:v>
                </c:pt>
                <c:pt idx="44">
                  <c:v>289</c:v>
                </c:pt>
                <c:pt idx="45">
                  <c:v>293</c:v>
                </c:pt>
                <c:pt idx="46">
                  <c:v>272</c:v>
                </c:pt>
                <c:pt idx="47">
                  <c:v>299</c:v>
                </c:pt>
                <c:pt idx="48">
                  <c:v>317</c:v>
                </c:pt>
                <c:pt idx="49">
                  <c:v>346</c:v>
                </c:pt>
                <c:pt idx="50">
                  <c:v>353</c:v>
                </c:pt>
                <c:pt idx="51">
                  <c:v>350</c:v>
                </c:pt>
                <c:pt idx="52">
                  <c:v>344</c:v>
                </c:pt>
                <c:pt idx="53">
                  <c:v>332</c:v>
                </c:pt>
                <c:pt idx="54">
                  <c:v>337</c:v>
                </c:pt>
                <c:pt idx="55">
                  <c:v>307</c:v>
                </c:pt>
                <c:pt idx="56">
                  <c:v>294</c:v>
                </c:pt>
                <c:pt idx="57">
                  <c:v>268</c:v>
                </c:pt>
                <c:pt idx="58">
                  <c:v>261</c:v>
                </c:pt>
                <c:pt idx="59">
                  <c:v>308</c:v>
                </c:pt>
                <c:pt idx="60">
                  <c:v>326</c:v>
                </c:pt>
                <c:pt idx="61">
                  <c:v>357</c:v>
                </c:pt>
                <c:pt idx="62">
                  <c:v>379</c:v>
                </c:pt>
                <c:pt idx="63">
                  <c:v>383</c:v>
                </c:pt>
                <c:pt idx="64">
                  <c:v>360</c:v>
                </c:pt>
                <c:pt idx="65">
                  <c:v>360</c:v>
                </c:pt>
                <c:pt idx="66">
                  <c:v>339</c:v>
                </c:pt>
                <c:pt idx="67">
                  <c:v>316</c:v>
                </c:pt>
                <c:pt idx="68">
                  <c:v>316</c:v>
                </c:pt>
                <c:pt idx="69">
                  <c:v>277</c:v>
                </c:pt>
                <c:pt idx="70">
                  <c:v>287</c:v>
                </c:pt>
                <c:pt idx="71">
                  <c:v>327</c:v>
                </c:pt>
                <c:pt idx="72">
                  <c:v>320</c:v>
                </c:pt>
                <c:pt idx="73">
                  <c:v>353</c:v>
                </c:pt>
                <c:pt idx="74">
                  <c:v>370</c:v>
                </c:pt>
                <c:pt idx="75">
                  <c:v>397</c:v>
                </c:pt>
                <c:pt idx="76">
                  <c:v>346</c:v>
                </c:pt>
                <c:pt idx="77">
                  <c:v>356</c:v>
                </c:pt>
                <c:pt idx="78">
                  <c:v>332</c:v>
                </c:pt>
                <c:pt idx="79">
                  <c:v>326</c:v>
                </c:pt>
                <c:pt idx="80">
                  <c:v>313</c:v>
                </c:pt>
                <c:pt idx="81">
                  <c:v>306</c:v>
                </c:pt>
                <c:pt idx="82">
                  <c:v>303</c:v>
                </c:pt>
                <c:pt idx="83">
                  <c:v>302</c:v>
                </c:pt>
                <c:pt idx="84">
                  <c:v>372</c:v>
                </c:pt>
                <c:pt idx="85">
                  <c:v>389</c:v>
                </c:pt>
                <c:pt idx="86">
                  <c:v>374</c:v>
                </c:pt>
                <c:pt idx="87">
                  <c:v>394</c:v>
                </c:pt>
                <c:pt idx="88">
                  <c:v>360</c:v>
                </c:pt>
                <c:pt idx="89">
                  <c:v>358</c:v>
                </c:pt>
                <c:pt idx="90">
                  <c:v>343</c:v>
                </c:pt>
                <c:pt idx="91">
                  <c:v>330</c:v>
                </c:pt>
                <c:pt idx="92">
                  <c:v>312</c:v>
                </c:pt>
                <c:pt idx="93">
                  <c:v>306</c:v>
                </c:pt>
                <c:pt idx="94">
                  <c:v>295</c:v>
                </c:pt>
                <c:pt idx="95">
                  <c:v>293</c:v>
                </c:pt>
                <c:pt idx="96">
                  <c:v>352</c:v>
                </c:pt>
                <c:pt idx="97">
                  <c:v>375</c:v>
                </c:pt>
                <c:pt idx="98">
                  <c:v>377</c:v>
                </c:pt>
                <c:pt idx="99">
                  <c:v>374</c:v>
                </c:pt>
                <c:pt idx="100">
                  <c:v>372</c:v>
                </c:pt>
                <c:pt idx="101">
                  <c:v>354</c:v>
                </c:pt>
                <c:pt idx="102">
                  <c:v>329</c:v>
                </c:pt>
                <c:pt idx="103">
                  <c:v>314</c:v>
                </c:pt>
                <c:pt idx="104">
                  <c:v>297</c:v>
                </c:pt>
                <c:pt idx="105">
                  <c:v>280</c:v>
                </c:pt>
                <c:pt idx="106">
                  <c:v>291</c:v>
                </c:pt>
                <c:pt idx="107">
                  <c:v>308</c:v>
                </c:pt>
              </c:numCache>
            </c:numRef>
          </c:yVal>
          <c:smooth val="1"/>
        </c:ser>
        <c:ser>
          <c:idx val="1"/>
          <c:order val="1"/>
          <c:spPr>
            <a:ln w="19050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Regresja!$A$19:$A$126</c:f>
              <c:numCache>
                <c:formatCode>General</c:formatCode>
                <c:ptCount val="10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</c:numCache>
            </c:numRef>
          </c:xVal>
          <c:yVal>
            <c:numRef>
              <c:f>Regresja!$C$19:$C$126</c:f>
              <c:numCache>
                <c:formatCode>General</c:formatCode>
                <c:ptCount val="108"/>
                <c:pt idx="0">
                  <c:v>-4.574074074074062</c:v>
                </c:pt>
                <c:pt idx="1">
                  <c:v>32.314814814814859</c:v>
                </c:pt>
                <c:pt idx="2">
                  <c:v>40.648148148148159</c:v>
                </c:pt>
                <c:pt idx="3">
                  <c:v>43.648148148148145</c:v>
                </c:pt>
                <c:pt idx="4">
                  <c:v>27.75925925925932</c:v>
                </c:pt>
                <c:pt idx="5">
                  <c:v>17.870370370370313</c:v>
                </c:pt>
                <c:pt idx="6">
                  <c:v>6.759259259259295</c:v>
                </c:pt>
                <c:pt idx="7">
                  <c:v>-11.796296296296298</c:v>
                </c:pt>
                <c:pt idx="8">
                  <c:v>-27.796296296296291</c:v>
                </c:pt>
                <c:pt idx="9">
                  <c:v>-42.018518518518462</c:v>
                </c:pt>
                <c:pt idx="10">
                  <c:v>-49.12962962962964</c:v>
                </c:pt>
                <c:pt idx="11">
                  <c:v>-33.685185185185162</c:v>
                </c:pt>
                <c:pt idx="12">
                  <c:v>-4.574074074074062</c:v>
                </c:pt>
                <c:pt idx="13">
                  <c:v>32.314814814814859</c:v>
                </c:pt>
                <c:pt idx="14">
                  <c:v>40.648148148148159</c:v>
                </c:pt>
                <c:pt idx="15">
                  <c:v>43.648148148148145</c:v>
                </c:pt>
                <c:pt idx="16">
                  <c:v>27.75925925925932</c:v>
                </c:pt>
                <c:pt idx="17">
                  <c:v>17.870370370370313</c:v>
                </c:pt>
                <c:pt idx="18">
                  <c:v>6.759259259259295</c:v>
                </c:pt>
                <c:pt idx="19">
                  <c:v>-11.796296296296298</c:v>
                </c:pt>
                <c:pt idx="20">
                  <c:v>-27.796296296296291</c:v>
                </c:pt>
                <c:pt idx="21">
                  <c:v>-42.018518518518462</c:v>
                </c:pt>
                <c:pt idx="22">
                  <c:v>-49.12962962962964</c:v>
                </c:pt>
                <c:pt idx="23">
                  <c:v>-33.685185185185162</c:v>
                </c:pt>
                <c:pt idx="24">
                  <c:v>-4.574074074074062</c:v>
                </c:pt>
                <c:pt idx="25">
                  <c:v>32.314814814814859</c:v>
                </c:pt>
                <c:pt idx="26">
                  <c:v>40.648148148148159</c:v>
                </c:pt>
                <c:pt idx="27">
                  <c:v>43.648148148148145</c:v>
                </c:pt>
                <c:pt idx="28">
                  <c:v>27.75925925925932</c:v>
                </c:pt>
                <c:pt idx="29">
                  <c:v>17.870370370370313</c:v>
                </c:pt>
                <c:pt idx="30">
                  <c:v>6.759259259259295</c:v>
                </c:pt>
                <c:pt idx="31">
                  <c:v>-11.796296296296298</c:v>
                </c:pt>
                <c:pt idx="32">
                  <c:v>-27.796296296296291</c:v>
                </c:pt>
                <c:pt idx="33">
                  <c:v>-42.018518518518462</c:v>
                </c:pt>
                <c:pt idx="34">
                  <c:v>-49.12962962962964</c:v>
                </c:pt>
                <c:pt idx="35">
                  <c:v>-33.685185185185162</c:v>
                </c:pt>
                <c:pt idx="36">
                  <c:v>-4.574074074074062</c:v>
                </c:pt>
                <c:pt idx="37">
                  <c:v>32.314814814814859</c:v>
                </c:pt>
                <c:pt idx="38">
                  <c:v>40.648148148148159</c:v>
                </c:pt>
                <c:pt idx="39">
                  <c:v>43.648148148148145</c:v>
                </c:pt>
                <c:pt idx="40">
                  <c:v>27.75925925925932</c:v>
                </c:pt>
                <c:pt idx="41">
                  <c:v>17.870370370370313</c:v>
                </c:pt>
                <c:pt idx="42">
                  <c:v>6.759259259259295</c:v>
                </c:pt>
                <c:pt idx="43">
                  <c:v>-11.796296296296298</c:v>
                </c:pt>
                <c:pt idx="44">
                  <c:v>-27.796296296296291</c:v>
                </c:pt>
                <c:pt idx="45">
                  <c:v>-42.018518518518462</c:v>
                </c:pt>
                <c:pt idx="46">
                  <c:v>-49.12962962962964</c:v>
                </c:pt>
                <c:pt idx="47">
                  <c:v>-33.685185185185162</c:v>
                </c:pt>
                <c:pt idx="48">
                  <c:v>-4.574074074074062</c:v>
                </c:pt>
                <c:pt idx="49">
                  <c:v>32.314814814814859</c:v>
                </c:pt>
                <c:pt idx="50">
                  <c:v>40.648148148148159</c:v>
                </c:pt>
                <c:pt idx="51">
                  <c:v>43.648148148148145</c:v>
                </c:pt>
                <c:pt idx="52">
                  <c:v>27.75925925925932</c:v>
                </c:pt>
                <c:pt idx="53">
                  <c:v>17.870370370370313</c:v>
                </c:pt>
                <c:pt idx="54">
                  <c:v>6.759259259259295</c:v>
                </c:pt>
                <c:pt idx="55">
                  <c:v>-11.796296296296298</c:v>
                </c:pt>
                <c:pt idx="56">
                  <c:v>-27.796296296296291</c:v>
                </c:pt>
                <c:pt idx="57">
                  <c:v>-42.018518518518462</c:v>
                </c:pt>
                <c:pt idx="58">
                  <c:v>-49.12962962962964</c:v>
                </c:pt>
                <c:pt idx="59">
                  <c:v>-33.685185185185162</c:v>
                </c:pt>
                <c:pt idx="60">
                  <c:v>-4.574074074074062</c:v>
                </c:pt>
                <c:pt idx="61">
                  <c:v>32.314814814814859</c:v>
                </c:pt>
                <c:pt idx="62">
                  <c:v>40.648148148148159</c:v>
                </c:pt>
                <c:pt idx="63">
                  <c:v>43.648148148148145</c:v>
                </c:pt>
                <c:pt idx="64">
                  <c:v>27.75925925925932</c:v>
                </c:pt>
                <c:pt idx="65">
                  <c:v>17.870370370370313</c:v>
                </c:pt>
                <c:pt idx="66">
                  <c:v>6.759259259259295</c:v>
                </c:pt>
                <c:pt idx="67">
                  <c:v>-11.796296296296298</c:v>
                </c:pt>
                <c:pt idx="68">
                  <c:v>-27.796296296296291</c:v>
                </c:pt>
                <c:pt idx="69">
                  <c:v>-42.018518518518462</c:v>
                </c:pt>
                <c:pt idx="70">
                  <c:v>-49.12962962962964</c:v>
                </c:pt>
                <c:pt idx="71">
                  <c:v>-33.685185185185162</c:v>
                </c:pt>
                <c:pt idx="72">
                  <c:v>-4.574074074074062</c:v>
                </c:pt>
                <c:pt idx="73">
                  <c:v>32.314814814814859</c:v>
                </c:pt>
                <c:pt idx="74">
                  <c:v>40.648148148148159</c:v>
                </c:pt>
                <c:pt idx="75">
                  <c:v>43.648148148148145</c:v>
                </c:pt>
                <c:pt idx="76">
                  <c:v>27.75925925925932</c:v>
                </c:pt>
                <c:pt idx="77">
                  <c:v>17.870370370370313</c:v>
                </c:pt>
                <c:pt idx="78">
                  <c:v>6.759259259259295</c:v>
                </c:pt>
                <c:pt idx="79">
                  <c:v>-11.796296296296298</c:v>
                </c:pt>
                <c:pt idx="80">
                  <c:v>-27.796296296296291</c:v>
                </c:pt>
                <c:pt idx="81">
                  <c:v>-42.018518518518462</c:v>
                </c:pt>
                <c:pt idx="82">
                  <c:v>-49.12962962962964</c:v>
                </c:pt>
                <c:pt idx="83">
                  <c:v>-33.685185185185162</c:v>
                </c:pt>
                <c:pt idx="84">
                  <c:v>-4.574074074074062</c:v>
                </c:pt>
                <c:pt idx="85">
                  <c:v>32.314814814814859</c:v>
                </c:pt>
                <c:pt idx="86">
                  <c:v>40.648148148148159</c:v>
                </c:pt>
                <c:pt idx="87">
                  <c:v>43.648148148148145</c:v>
                </c:pt>
                <c:pt idx="88">
                  <c:v>27.75925925925932</c:v>
                </c:pt>
                <c:pt idx="89">
                  <c:v>17.870370370370313</c:v>
                </c:pt>
                <c:pt idx="90">
                  <c:v>6.759259259259295</c:v>
                </c:pt>
                <c:pt idx="91">
                  <c:v>-11.796296296296298</c:v>
                </c:pt>
                <c:pt idx="92">
                  <c:v>-27.796296296296291</c:v>
                </c:pt>
                <c:pt idx="93">
                  <c:v>-42.018518518518462</c:v>
                </c:pt>
                <c:pt idx="94">
                  <c:v>-49.12962962962964</c:v>
                </c:pt>
                <c:pt idx="95">
                  <c:v>-33.685185185185162</c:v>
                </c:pt>
                <c:pt idx="96">
                  <c:v>-4.574074074074062</c:v>
                </c:pt>
                <c:pt idx="97">
                  <c:v>32.314814814814859</c:v>
                </c:pt>
                <c:pt idx="98">
                  <c:v>40.648148148148159</c:v>
                </c:pt>
                <c:pt idx="99">
                  <c:v>43.648148148148145</c:v>
                </c:pt>
                <c:pt idx="100">
                  <c:v>27.75925925925932</c:v>
                </c:pt>
                <c:pt idx="101">
                  <c:v>17.870370370370313</c:v>
                </c:pt>
                <c:pt idx="102">
                  <c:v>6.759259259259295</c:v>
                </c:pt>
                <c:pt idx="103">
                  <c:v>-11.796296296296298</c:v>
                </c:pt>
                <c:pt idx="104">
                  <c:v>-27.796296296296291</c:v>
                </c:pt>
                <c:pt idx="105">
                  <c:v>-42.018518518518462</c:v>
                </c:pt>
                <c:pt idx="106">
                  <c:v>-49.12962962962964</c:v>
                </c:pt>
                <c:pt idx="107">
                  <c:v>-33.685185185185162</c:v>
                </c:pt>
              </c:numCache>
            </c:numRef>
          </c:yVal>
          <c:smooth val="1"/>
        </c:ser>
        <c:axId val="108435712"/>
        <c:axId val="108434176"/>
      </c:scatterChart>
      <c:valAx>
        <c:axId val="108435712"/>
        <c:scaling>
          <c:orientation val="minMax"/>
          <c:max val="110"/>
          <c:min val="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Miesiąc</a:t>
                </a:r>
              </a:p>
            </c:rich>
          </c:tx>
          <c:layout>
            <c:manualLayout>
              <c:xMode val="edge"/>
              <c:yMode val="edge"/>
              <c:x val="0.49625384326959132"/>
              <c:y val="0.91428572296991506"/>
            </c:manualLayout>
          </c:layout>
        </c:title>
        <c:numFmt formatCode="General" sourceLinked="1"/>
        <c:tickLblPos val="nextTo"/>
        <c:crossAx val="108434176"/>
        <c:crosses val="autoZero"/>
        <c:crossBetween val="midCat"/>
      </c:valAx>
      <c:valAx>
        <c:axId val="108434176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Stężenie ozonu w dobosonach</a:t>
                </a:r>
              </a:p>
            </c:rich>
          </c:tx>
          <c:layout/>
        </c:title>
        <c:numFmt formatCode="General" sourceLinked="1"/>
        <c:tickLblPos val="nextTo"/>
        <c:crossAx val="108435712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Dane rzeczywiste i linia trendu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11068035541110978"/>
          <c:y val="4.7518331368596151E-2"/>
          <c:w val="0.84728843625836636"/>
          <c:h val="0.76306482823883381"/>
        </c:manualLayout>
      </c:layout>
      <c:scatterChart>
        <c:scatterStyle val="smoothMarker"/>
        <c:ser>
          <c:idx val="0"/>
          <c:order val="0"/>
          <c:spPr>
            <a:ln>
              <a:noFill/>
            </a:ln>
          </c:spPr>
          <c:marker>
            <c:symbol val="circle"/>
            <c:size val="6"/>
            <c:spPr>
              <a:solidFill>
                <a:sysClr val="window" lastClr="FFFFFF"/>
              </a:solidFill>
              <a:ln>
                <a:solidFill>
                  <a:prstClr val="black"/>
                </a:solidFill>
              </a:ln>
            </c:spPr>
          </c:marker>
          <c:xVal>
            <c:numRef>
              <c:f>Regresja!$A$19:$A$126</c:f>
              <c:numCache>
                <c:formatCode>General</c:formatCode>
                <c:ptCount val="10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</c:numCache>
            </c:numRef>
          </c:xVal>
          <c:yVal>
            <c:numRef>
              <c:f>Regresja!$B$19:$B$126</c:f>
              <c:numCache>
                <c:formatCode>General</c:formatCode>
                <c:ptCount val="108"/>
                <c:pt idx="0">
                  <c:v>293</c:v>
                </c:pt>
                <c:pt idx="1">
                  <c:v>367</c:v>
                </c:pt>
                <c:pt idx="2">
                  <c:v>361</c:v>
                </c:pt>
                <c:pt idx="3">
                  <c:v>359</c:v>
                </c:pt>
                <c:pt idx="4">
                  <c:v>348</c:v>
                </c:pt>
                <c:pt idx="5">
                  <c:v>344</c:v>
                </c:pt>
                <c:pt idx="6">
                  <c:v>343</c:v>
                </c:pt>
                <c:pt idx="7">
                  <c:v>313</c:v>
                </c:pt>
                <c:pt idx="8">
                  <c:v>310</c:v>
                </c:pt>
                <c:pt idx="9">
                  <c:v>280</c:v>
                </c:pt>
                <c:pt idx="10">
                  <c:v>274</c:v>
                </c:pt>
                <c:pt idx="11">
                  <c:v>282</c:v>
                </c:pt>
                <c:pt idx="12">
                  <c:v>311</c:v>
                </c:pt>
                <c:pt idx="13">
                  <c:v>355</c:v>
                </c:pt>
                <c:pt idx="14">
                  <c:v>357</c:v>
                </c:pt>
                <c:pt idx="15">
                  <c:v>364</c:v>
                </c:pt>
                <c:pt idx="16">
                  <c:v>354</c:v>
                </c:pt>
                <c:pt idx="17">
                  <c:v>353</c:v>
                </c:pt>
                <c:pt idx="18">
                  <c:v>342</c:v>
                </c:pt>
                <c:pt idx="19">
                  <c:v>320</c:v>
                </c:pt>
                <c:pt idx="20">
                  <c:v>291</c:v>
                </c:pt>
                <c:pt idx="21">
                  <c:v>299</c:v>
                </c:pt>
                <c:pt idx="22">
                  <c:v>271</c:v>
                </c:pt>
                <c:pt idx="23">
                  <c:v>266</c:v>
                </c:pt>
                <c:pt idx="24">
                  <c:v>327</c:v>
                </c:pt>
                <c:pt idx="25">
                  <c:v>329</c:v>
                </c:pt>
                <c:pt idx="26">
                  <c:v>390</c:v>
                </c:pt>
                <c:pt idx="27">
                  <c:v>389</c:v>
                </c:pt>
                <c:pt idx="28">
                  <c:v>378</c:v>
                </c:pt>
                <c:pt idx="29">
                  <c:v>349</c:v>
                </c:pt>
                <c:pt idx="30">
                  <c:v>352</c:v>
                </c:pt>
                <c:pt idx="31">
                  <c:v>332</c:v>
                </c:pt>
                <c:pt idx="32">
                  <c:v>315</c:v>
                </c:pt>
                <c:pt idx="33">
                  <c:v>300</c:v>
                </c:pt>
                <c:pt idx="34">
                  <c:v>291</c:v>
                </c:pt>
                <c:pt idx="35">
                  <c:v>299</c:v>
                </c:pt>
                <c:pt idx="36">
                  <c:v>328</c:v>
                </c:pt>
                <c:pt idx="37">
                  <c:v>407</c:v>
                </c:pt>
                <c:pt idx="38">
                  <c:v>392</c:v>
                </c:pt>
                <c:pt idx="39">
                  <c:v>370</c:v>
                </c:pt>
                <c:pt idx="40">
                  <c:v>375</c:v>
                </c:pt>
                <c:pt idx="41">
                  <c:v>342</c:v>
                </c:pt>
                <c:pt idx="42">
                  <c:v>331</c:v>
                </c:pt>
                <c:pt idx="43">
                  <c:v>323</c:v>
                </c:pt>
                <c:pt idx="44">
                  <c:v>289</c:v>
                </c:pt>
                <c:pt idx="45">
                  <c:v>293</c:v>
                </c:pt>
                <c:pt idx="46">
                  <c:v>272</c:v>
                </c:pt>
                <c:pt idx="47">
                  <c:v>299</c:v>
                </c:pt>
                <c:pt idx="48">
                  <c:v>317</c:v>
                </c:pt>
                <c:pt idx="49">
                  <c:v>346</c:v>
                </c:pt>
                <c:pt idx="50">
                  <c:v>353</c:v>
                </c:pt>
                <c:pt idx="51">
                  <c:v>350</c:v>
                </c:pt>
                <c:pt idx="52">
                  <c:v>344</c:v>
                </c:pt>
                <c:pt idx="53">
                  <c:v>332</c:v>
                </c:pt>
                <c:pt idx="54">
                  <c:v>337</c:v>
                </c:pt>
                <c:pt idx="55">
                  <c:v>307</c:v>
                </c:pt>
                <c:pt idx="56">
                  <c:v>294</c:v>
                </c:pt>
                <c:pt idx="57">
                  <c:v>268</c:v>
                </c:pt>
                <c:pt idx="58">
                  <c:v>261</c:v>
                </c:pt>
                <c:pt idx="59">
                  <c:v>308</c:v>
                </c:pt>
                <c:pt idx="60">
                  <c:v>326</c:v>
                </c:pt>
                <c:pt idx="61">
                  <c:v>357</c:v>
                </c:pt>
                <c:pt idx="62">
                  <c:v>379</c:v>
                </c:pt>
                <c:pt idx="63">
                  <c:v>383</c:v>
                </c:pt>
                <c:pt idx="64">
                  <c:v>360</c:v>
                </c:pt>
                <c:pt idx="65">
                  <c:v>360</c:v>
                </c:pt>
                <c:pt idx="66">
                  <c:v>339</c:v>
                </c:pt>
                <c:pt idx="67">
                  <c:v>316</c:v>
                </c:pt>
                <c:pt idx="68">
                  <c:v>316</c:v>
                </c:pt>
                <c:pt idx="69">
                  <c:v>277</c:v>
                </c:pt>
                <c:pt idx="70">
                  <c:v>287</c:v>
                </c:pt>
                <c:pt idx="71">
                  <c:v>327</c:v>
                </c:pt>
                <c:pt idx="72">
                  <c:v>320</c:v>
                </c:pt>
                <c:pt idx="73">
                  <c:v>353</c:v>
                </c:pt>
                <c:pt idx="74">
                  <c:v>370</c:v>
                </c:pt>
                <c:pt idx="75">
                  <c:v>397</c:v>
                </c:pt>
                <c:pt idx="76">
                  <c:v>346</c:v>
                </c:pt>
                <c:pt idx="77">
                  <c:v>356</c:v>
                </c:pt>
                <c:pt idx="78">
                  <c:v>332</c:v>
                </c:pt>
                <c:pt idx="79">
                  <c:v>326</c:v>
                </c:pt>
                <c:pt idx="80">
                  <c:v>313</c:v>
                </c:pt>
                <c:pt idx="81">
                  <c:v>306</c:v>
                </c:pt>
                <c:pt idx="82">
                  <c:v>303</c:v>
                </c:pt>
                <c:pt idx="83">
                  <c:v>302</c:v>
                </c:pt>
                <c:pt idx="84">
                  <c:v>372</c:v>
                </c:pt>
                <c:pt idx="85">
                  <c:v>389</c:v>
                </c:pt>
                <c:pt idx="86">
                  <c:v>374</c:v>
                </c:pt>
                <c:pt idx="87">
                  <c:v>394</c:v>
                </c:pt>
                <c:pt idx="88">
                  <c:v>360</c:v>
                </c:pt>
                <c:pt idx="89">
                  <c:v>358</c:v>
                </c:pt>
                <c:pt idx="90">
                  <c:v>343</c:v>
                </c:pt>
                <c:pt idx="91">
                  <c:v>330</c:v>
                </c:pt>
                <c:pt idx="92">
                  <c:v>312</c:v>
                </c:pt>
                <c:pt idx="93">
                  <c:v>306</c:v>
                </c:pt>
                <c:pt idx="94">
                  <c:v>295</c:v>
                </c:pt>
                <c:pt idx="95">
                  <c:v>293</c:v>
                </c:pt>
                <c:pt idx="96">
                  <c:v>352</c:v>
                </c:pt>
                <c:pt idx="97">
                  <c:v>375</c:v>
                </c:pt>
                <c:pt idx="98">
                  <c:v>377</c:v>
                </c:pt>
                <c:pt idx="99">
                  <c:v>374</c:v>
                </c:pt>
                <c:pt idx="100">
                  <c:v>372</c:v>
                </c:pt>
                <c:pt idx="101">
                  <c:v>354</c:v>
                </c:pt>
                <c:pt idx="102">
                  <c:v>329</c:v>
                </c:pt>
                <c:pt idx="103">
                  <c:v>314</c:v>
                </c:pt>
                <c:pt idx="104">
                  <c:v>297</c:v>
                </c:pt>
                <c:pt idx="105">
                  <c:v>280</c:v>
                </c:pt>
                <c:pt idx="106">
                  <c:v>291</c:v>
                </c:pt>
                <c:pt idx="107">
                  <c:v>308</c:v>
                </c:pt>
              </c:numCache>
            </c:numRef>
          </c:yVal>
          <c:smooth val="1"/>
        </c:ser>
        <c:ser>
          <c:idx val="1"/>
          <c:order val="1"/>
          <c:spPr>
            <a:ln w="19050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Regresja!$A$19:$A$126</c:f>
              <c:numCache>
                <c:formatCode>General</c:formatCode>
                <c:ptCount val="10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</c:numCache>
            </c:numRef>
          </c:xVal>
          <c:yVal>
            <c:numRef>
              <c:f>Regresja!$D$19:$D$126</c:f>
              <c:numCache>
                <c:formatCode>General</c:formatCode>
                <c:ptCount val="108"/>
                <c:pt idx="0">
                  <c:v>328.9568467550119</c:v>
                </c:pt>
                <c:pt idx="1">
                  <c:v>329.01199742141182</c:v>
                </c:pt>
                <c:pt idx="2">
                  <c:v>329.06714808781174</c:v>
                </c:pt>
                <c:pt idx="3">
                  <c:v>329.12229875421161</c:v>
                </c:pt>
                <c:pt idx="4">
                  <c:v>329.17744942061154</c:v>
                </c:pt>
                <c:pt idx="5">
                  <c:v>329.23260008701146</c:v>
                </c:pt>
                <c:pt idx="6">
                  <c:v>329.28775075341139</c:v>
                </c:pt>
                <c:pt idx="7">
                  <c:v>329.34290141981131</c:v>
                </c:pt>
                <c:pt idx="8">
                  <c:v>329.39805208621124</c:v>
                </c:pt>
                <c:pt idx="9">
                  <c:v>329.45320275261111</c:v>
                </c:pt>
                <c:pt idx="10">
                  <c:v>329.50835341901103</c:v>
                </c:pt>
                <c:pt idx="11">
                  <c:v>329.56350408541095</c:v>
                </c:pt>
                <c:pt idx="12">
                  <c:v>329.61865475181088</c:v>
                </c:pt>
                <c:pt idx="13">
                  <c:v>329.6738054182108</c:v>
                </c:pt>
                <c:pt idx="14">
                  <c:v>329.72895608461073</c:v>
                </c:pt>
                <c:pt idx="15">
                  <c:v>329.78410675101065</c:v>
                </c:pt>
                <c:pt idx="16">
                  <c:v>329.83925741741052</c:v>
                </c:pt>
                <c:pt idx="17">
                  <c:v>329.89440808381045</c:v>
                </c:pt>
                <c:pt idx="18">
                  <c:v>329.94955875021037</c:v>
                </c:pt>
                <c:pt idx="19">
                  <c:v>330.0047094166103</c:v>
                </c:pt>
                <c:pt idx="20">
                  <c:v>330.05986008301022</c:v>
                </c:pt>
                <c:pt idx="21">
                  <c:v>330.11501074941015</c:v>
                </c:pt>
                <c:pt idx="22">
                  <c:v>330.17016141581001</c:v>
                </c:pt>
                <c:pt idx="23">
                  <c:v>330.22531208220994</c:v>
                </c:pt>
                <c:pt idx="24">
                  <c:v>330.28046274860986</c:v>
                </c:pt>
                <c:pt idx="25">
                  <c:v>330.33561341500979</c:v>
                </c:pt>
                <c:pt idx="26">
                  <c:v>330.39076408140971</c:v>
                </c:pt>
                <c:pt idx="27">
                  <c:v>330.44591474780964</c:v>
                </c:pt>
                <c:pt idx="28">
                  <c:v>330.50106541420956</c:v>
                </c:pt>
                <c:pt idx="29">
                  <c:v>330.55621608060943</c:v>
                </c:pt>
                <c:pt idx="30">
                  <c:v>330.61136674700936</c:v>
                </c:pt>
                <c:pt idx="31">
                  <c:v>330.66651741340928</c:v>
                </c:pt>
                <c:pt idx="32">
                  <c:v>330.72166807980921</c:v>
                </c:pt>
                <c:pt idx="33">
                  <c:v>330.77681874620913</c:v>
                </c:pt>
                <c:pt idx="34">
                  <c:v>330.83196941260906</c:v>
                </c:pt>
                <c:pt idx="35">
                  <c:v>330.88712007900898</c:v>
                </c:pt>
                <c:pt idx="36">
                  <c:v>330.94227074540885</c:v>
                </c:pt>
                <c:pt idx="37">
                  <c:v>330.99742141180877</c:v>
                </c:pt>
                <c:pt idx="38">
                  <c:v>331.0525720782087</c:v>
                </c:pt>
                <c:pt idx="39">
                  <c:v>331.10772274460862</c:v>
                </c:pt>
                <c:pt idx="40">
                  <c:v>331.16287341100855</c:v>
                </c:pt>
                <c:pt idx="41">
                  <c:v>331.21802407740847</c:v>
                </c:pt>
                <c:pt idx="42">
                  <c:v>331.27317474380834</c:v>
                </c:pt>
                <c:pt idx="43">
                  <c:v>331.32832541020827</c:v>
                </c:pt>
                <c:pt idx="44">
                  <c:v>331.38347607660819</c:v>
                </c:pt>
                <c:pt idx="45">
                  <c:v>331.43862674300811</c:v>
                </c:pt>
                <c:pt idx="46">
                  <c:v>331.49377740940804</c:v>
                </c:pt>
                <c:pt idx="47">
                  <c:v>331.54892807580796</c:v>
                </c:pt>
                <c:pt idx="48">
                  <c:v>331.60407874220789</c:v>
                </c:pt>
                <c:pt idx="49">
                  <c:v>331.65922940860776</c:v>
                </c:pt>
                <c:pt idx="50">
                  <c:v>331.71438007500768</c:v>
                </c:pt>
                <c:pt idx="51">
                  <c:v>331.76953074140761</c:v>
                </c:pt>
                <c:pt idx="52">
                  <c:v>331.82468140780753</c:v>
                </c:pt>
                <c:pt idx="53">
                  <c:v>331.87983207420746</c:v>
                </c:pt>
                <c:pt idx="54">
                  <c:v>331.93498274060738</c:v>
                </c:pt>
                <c:pt idx="55">
                  <c:v>331.99013340700725</c:v>
                </c:pt>
                <c:pt idx="56">
                  <c:v>332.04528407340717</c:v>
                </c:pt>
                <c:pt idx="57">
                  <c:v>332.1004347398071</c:v>
                </c:pt>
                <c:pt idx="58">
                  <c:v>332.15558540620702</c:v>
                </c:pt>
                <c:pt idx="59">
                  <c:v>332.21073607260695</c:v>
                </c:pt>
                <c:pt idx="60">
                  <c:v>332.26588673900687</c:v>
                </c:pt>
                <c:pt idx="61">
                  <c:v>332.3210374054068</c:v>
                </c:pt>
                <c:pt idx="62">
                  <c:v>332.37618807180667</c:v>
                </c:pt>
                <c:pt idx="63">
                  <c:v>332.43133873820659</c:v>
                </c:pt>
                <c:pt idx="64">
                  <c:v>332.48648940460652</c:v>
                </c:pt>
                <c:pt idx="65">
                  <c:v>332.54164007100644</c:v>
                </c:pt>
                <c:pt idx="66">
                  <c:v>332.59679073740637</c:v>
                </c:pt>
                <c:pt idx="67">
                  <c:v>332.65194140380629</c:v>
                </c:pt>
                <c:pt idx="68">
                  <c:v>332.70709207020616</c:v>
                </c:pt>
                <c:pt idx="69">
                  <c:v>332.76224273660608</c:v>
                </c:pt>
                <c:pt idx="70">
                  <c:v>332.81739340300601</c:v>
                </c:pt>
                <c:pt idx="71">
                  <c:v>332.87254406940593</c:v>
                </c:pt>
                <c:pt idx="72">
                  <c:v>332.92769473580586</c:v>
                </c:pt>
                <c:pt idx="73">
                  <c:v>332.98284540220578</c:v>
                </c:pt>
                <c:pt idx="74">
                  <c:v>333.03799606860571</c:v>
                </c:pt>
                <c:pt idx="75">
                  <c:v>333.09314673500558</c:v>
                </c:pt>
                <c:pt idx="76">
                  <c:v>333.1482974014055</c:v>
                </c:pt>
                <c:pt idx="77">
                  <c:v>333.20344806780543</c:v>
                </c:pt>
                <c:pt idx="78">
                  <c:v>333.25859873420535</c:v>
                </c:pt>
                <c:pt idx="79">
                  <c:v>333.31374940060527</c:v>
                </c:pt>
                <c:pt idx="80">
                  <c:v>333.3689000670052</c:v>
                </c:pt>
                <c:pt idx="81">
                  <c:v>333.42405073340512</c:v>
                </c:pt>
                <c:pt idx="82">
                  <c:v>333.47920139980499</c:v>
                </c:pt>
                <c:pt idx="83">
                  <c:v>333.53435206620492</c:v>
                </c:pt>
                <c:pt idx="84">
                  <c:v>333.58950273260484</c:v>
                </c:pt>
                <c:pt idx="85">
                  <c:v>333.64465339900477</c:v>
                </c:pt>
                <c:pt idx="86">
                  <c:v>333.69980406540469</c:v>
                </c:pt>
                <c:pt idx="87">
                  <c:v>333.75495473180462</c:v>
                </c:pt>
                <c:pt idx="88">
                  <c:v>333.81010539820448</c:v>
                </c:pt>
                <c:pt idx="89">
                  <c:v>333.86525606460441</c:v>
                </c:pt>
                <c:pt idx="90">
                  <c:v>333.92040673100433</c:v>
                </c:pt>
                <c:pt idx="91">
                  <c:v>333.97555739740426</c:v>
                </c:pt>
                <c:pt idx="92">
                  <c:v>334.03070806380418</c:v>
                </c:pt>
                <c:pt idx="93">
                  <c:v>334.08585873020411</c:v>
                </c:pt>
                <c:pt idx="94">
                  <c:v>334.14100939660403</c:v>
                </c:pt>
                <c:pt idx="95">
                  <c:v>334.1961600630039</c:v>
                </c:pt>
                <c:pt idx="96">
                  <c:v>334.25131072940383</c:v>
                </c:pt>
                <c:pt idx="97">
                  <c:v>334.30646139580375</c:v>
                </c:pt>
                <c:pt idx="98">
                  <c:v>334.36161206220368</c:v>
                </c:pt>
                <c:pt idx="99">
                  <c:v>334.4167627286036</c:v>
                </c:pt>
                <c:pt idx="100">
                  <c:v>334.47191339500353</c:v>
                </c:pt>
                <c:pt idx="101">
                  <c:v>334.52706406140339</c:v>
                </c:pt>
                <c:pt idx="102">
                  <c:v>334.58221472780332</c:v>
                </c:pt>
                <c:pt idx="103">
                  <c:v>334.63736539420324</c:v>
                </c:pt>
                <c:pt idx="104">
                  <c:v>334.69251606060317</c:v>
                </c:pt>
                <c:pt idx="105">
                  <c:v>334.74766672700309</c:v>
                </c:pt>
                <c:pt idx="106">
                  <c:v>334.80281739340302</c:v>
                </c:pt>
                <c:pt idx="107">
                  <c:v>334.85796805980294</c:v>
                </c:pt>
              </c:numCache>
            </c:numRef>
          </c:yVal>
          <c:smooth val="1"/>
        </c:ser>
        <c:axId val="107504000"/>
        <c:axId val="107481728"/>
      </c:scatterChart>
      <c:valAx>
        <c:axId val="107504000"/>
        <c:scaling>
          <c:orientation val="minMax"/>
          <c:max val="110"/>
          <c:min val="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Miesiąc</a:t>
                </a:r>
              </a:p>
            </c:rich>
          </c:tx>
          <c:layout/>
        </c:title>
        <c:numFmt formatCode="General" sourceLinked="1"/>
        <c:tickLblPos val="nextTo"/>
        <c:crossAx val="107481728"/>
        <c:crosses val="autoZero"/>
        <c:crossBetween val="midCat"/>
      </c:valAx>
      <c:valAx>
        <c:axId val="107481728"/>
        <c:scaling>
          <c:orientation val="minMax"/>
          <c:min val="150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Stężenie ozonu w dobosonach</a:t>
                </a:r>
              </a:p>
            </c:rich>
          </c:tx>
          <c:layout/>
        </c:title>
        <c:numFmt formatCode="General" sourceLinked="1"/>
        <c:tickLblPos val="nextTo"/>
        <c:crossAx val="107504000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Całkowita zawartość ozonu w atmosferze w 108 miesiącach i prog</a:t>
            </a:r>
            <a:r>
              <a:rPr lang="pl-PL" sz="1600"/>
              <a:t>n</a:t>
            </a:r>
            <a:r>
              <a:rPr lang="en-US" sz="1600"/>
              <a:t>oza na następne 12 miesięcy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11773776365570519"/>
          <c:y val="0.15802376265466817"/>
          <c:w val="0.8514952578438858"/>
          <c:h val="0.73525567116610424"/>
        </c:manualLayout>
      </c:layout>
      <c:scatterChart>
        <c:scatterStyle val="smoothMarker"/>
        <c:ser>
          <c:idx val="0"/>
          <c:order val="0"/>
          <c:tx>
            <c:v>Dane rzeczywiste</c:v>
          </c:tx>
          <c:spPr>
            <a:ln>
              <a:noFill/>
            </a:ln>
          </c:spPr>
          <c:marker>
            <c:symbol val="square"/>
            <c:size val="5"/>
            <c:spPr>
              <a:solidFill>
                <a:sysClr val="window" lastClr="FFFFFF"/>
              </a:solidFill>
              <a:ln>
                <a:solidFill>
                  <a:prstClr val="black"/>
                </a:solidFill>
              </a:ln>
            </c:spPr>
          </c:marker>
          <c:xVal>
            <c:numRef>
              <c:f>Regresja!$A$19:$A$138</c:f>
              <c:numCache>
                <c:formatCode>General</c:formatCode>
                <c:ptCount val="1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</c:numCache>
            </c:numRef>
          </c:xVal>
          <c:yVal>
            <c:numRef>
              <c:f>Regresja!$B$19:$B$138</c:f>
              <c:numCache>
                <c:formatCode>General</c:formatCode>
                <c:ptCount val="120"/>
                <c:pt idx="0">
                  <c:v>293</c:v>
                </c:pt>
                <c:pt idx="1">
                  <c:v>367</c:v>
                </c:pt>
                <c:pt idx="2">
                  <c:v>361</c:v>
                </c:pt>
                <c:pt idx="3">
                  <c:v>359</c:v>
                </c:pt>
                <c:pt idx="4">
                  <c:v>348</c:v>
                </c:pt>
                <c:pt idx="5">
                  <c:v>344</c:v>
                </c:pt>
                <c:pt idx="6">
                  <c:v>343</c:v>
                </c:pt>
                <c:pt idx="7">
                  <c:v>313</c:v>
                </c:pt>
                <c:pt idx="8">
                  <c:v>310</c:v>
                </c:pt>
                <c:pt idx="9">
                  <c:v>280</c:v>
                </c:pt>
                <c:pt idx="10">
                  <c:v>274</c:v>
                </c:pt>
                <c:pt idx="11">
                  <c:v>282</c:v>
                </c:pt>
                <c:pt idx="12">
                  <c:v>311</c:v>
                </c:pt>
                <c:pt idx="13">
                  <c:v>355</c:v>
                </c:pt>
                <c:pt idx="14">
                  <c:v>357</c:v>
                </c:pt>
                <c:pt idx="15">
                  <c:v>364</c:v>
                </c:pt>
                <c:pt idx="16">
                  <c:v>354</c:v>
                </c:pt>
                <c:pt idx="17">
                  <c:v>353</c:v>
                </c:pt>
                <c:pt idx="18">
                  <c:v>342</c:v>
                </c:pt>
                <c:pt idx="19">
                  <c:v>320</c:v>
                </c:pt>
                <c:pt idx="20">
                  <c:v>291</c:v>
                </c:pt>
                <c:pt idx="21">
                  <c:v>299</c:v>
                </c:pt>
                <c:pt idx="22">
                  <c:v>271</c:v>
                </c:pt>
                <c:pt idx="23">
                  <c:v>266</c:v>
                </c:pt>
                <c:pt idx="24">
                  <c:v>327</c:v>
                </c:pt>
                <c:pt idx="25">
                  <c:v>329</c:v>
                </c:pt>
                <c:pt idx="26">
                  <c:v>390</c:v>
                </c:pt>
                <c:pt idx="27">
                  <c:v>389</c:v>
                </c:pt>
                <c:pt idx="28">
                  <c:v>378</c:v>
                </c:pt>
                <c:pt idx="29">
                  <c:v>349</c:v>
                </c:pt>
                <c:pt idx="30">
                  <c:v>352</c:v>
                </c:pt>
                <c:pt idx="31">
                  <c:v>332</c:v>
                </c:pt>
                <c:pt idx="32">
                  <c:v>315</c:v>
                </c:pt>
                <c:pt idx="33">
                  <c:v>300</c:v>
                </c:pt>
                <c:pt idx="34">
                  <c:v>291</c:v>
                </c:pt>
                <c:pt idx="35">
                  <c:v>299</c:v>
                </c:pt>
                <c:pt idx="36">
                  <c:v>328</c:v>
                </c:pt>
                <c:pt idx="37">
                  <c:v>407</c:v>
                </c:pt>
                <c:pt idx="38">
                  <c:v>392</c:v>
                </c:pt>
                <c:pt idx="39">
                  <c:v>370</c:v>
                </c:pt>
                <c:pt idx="40">
                  <c:v>375</c:v>
                </c:pt>
                <c:pt idx="41">
                  <c:v>342</c:v>
                </c:pt>
                <c:pt idx="42">
                  <c:v>331</c:v>
                </c:pt>
                <c:pt idx="43">
                  <c:v>323</c:v>
                </c:pt>
                <c:pt idx="44">
                  <c:v>289</c:v>
                </c:pt>
                <c:pt idx="45">
                  <c:v>293</c:v>
                </c:pt>
                <c:pt idx="46">
                  <c:v>272</c:v>
                </c:pt>
                <c:pt idx="47">
                  <c:v>299</c:v>
                </c:pt>
                <c:pt idx="48">
                  <c:v>317</c:v>
                </c:pt>
                <c:pt idx="49">
                  <c:v>346</c:v>
                </c:pt>
                <c:pt idx="50">
                  <c:v>353</c:v>
                </c:pt>
                <c:pt idx="51">
                  <c:v>350</c:v>
                </c:pt>
                <c:pt idx="52">
                  <c:v>344</c:v>
                </c:pt>
                <c:pt idx="53">
                  <c:v>332</c:v>
                </c:pt>
                <c:pt idx="54">
                  <c:v>337</c:v>
                </c:pt>
                <c:pt idx="55">
                  <c:v>307</c:v>
                </c:pt>
                <c:pt idx="56">
                  <c:v>294</c:v>
                </c:pt>
                <c:pt idx="57">
                  <c:v>268</c:v>
                </c:pt>
                <c:pt idx="58">
                  <c:v>261</c:v>
                </c:pt>
                <c:pt idx="59">
                  <c:v>308</c:v>
                </c:pt>
                <c:pt idx="60">
                  <c:v>326</c:v>
                </c:pt>
                <c:pt idx="61">
                  <c:v>357</c:v>
                </c:pt>
                <c:pt idx="62">
                  <c:v>379</c:v>
                </c:pt>
                <c:pt idx="63">
                  <c:v>383</c:v>
                </c:pt>
                <c:pt idx="64">
                  <c:v>360</c:v>
                </c:pt>
                <c:pt idx="65">
                  <c:v>360</c:v>
                </c:pt>
                <c:pt idx="66">
                  <c:v>339</c:v>
                </c:pt>
                <c:pt idx="67">
                  <c:v>316</c:v>
                </c:pt>
                <c:pt idx="68">
                  <c:v>316</c:v>
                </c:pt>
                <c:pt idx="69">
                  <c:v>277</c:v>
                </c:pt>
                <c:pt idx="70">
                  <c:v>287</c:v>
                </c:pt>
                <c:pt idx="71">
                  <c:v>327</c:v>
                </c:pt>
                <c:pt idx="72">
                  <c:v>320</c:v>
                </c:pt>
                <c:pt idx="73">
                  <c:v>353</c:v>
                </c:pt>
                <c:pt idx="74">
                  <c:v>370</c:v>
                </c:pt>
                <c:pt idx="75">
                  <c:v>397</c:v>
                </c:pt>
                <c:pt idx="76">
                  <c:v>346</c:v>
                </c:pt>
                <c:pt idx="77">
                  <c:v>356</c:v>
                </c:pt>
                <c:pt idx="78">
                  <c:v>332</c:v>
                </c:pt>
                <c:pt idx="79">
                  <c:v>326</c:v>
                </c:pt>
                <c:pt idx="80">
                  <c:v>313</c:v>
                </c:pt>
                <c:pt idx="81">
                  <c:v>306</c:v>
                </c:pt>
                <c:pt idx="82">
                  <c:v>303</c:v>
                </c:pt>
                <c:pt idx="83">
                  <c:v>302</c:v>
                </c:pt>
                <c:pt idx="84">
                  <c:v>372</c:v>
                </c:pt>
                <c:pt idx="85">
                  <c:v>389</c:v>
                </c:pt>
                <c:pt idx="86">
                  <c:v>374</c:v>
                </c:pt>
                <c:pt idx="87">
                  <c:v>394</c:v>
                </c:pt>
                <c:pt idx="88">
                  <c:v>360</c:v>
                </c:pt>
                <c:pt idx="89">
                  <c:v>358</c:v>
                </c:pt>
                <c:pt idx="90">
                  <c:v>343</c:v>
                </c:pt>
                <c:pt idx="91">
                  <c:v>330</c:v>
                </c:pt>
                <c:pt idx="92">
                  <c:v>312</c:v>
                </c:pt>
                <c:pt idx="93">
                  <c:v>306</c:v>
                </c:pt>
                <c:pt idx="94">
                  <c:v>295</c:v>
                </c:pt>
                <c:pt idx="95">
                  <c:v>293</c:v>
                </c:pt>
                <c:pt idx="96">
                  <c:v>352</c:v>
                </c:pt>
                <c:pt idx="97">
                  <c:v>375</c:v>
                </c:pt>
                <c:pt idx="98">
                  <c:v>377</c:v>
                </c:pt>
                <c:pt idx="99">
                  <c:v>374</c:v>
                </c:pt>
                <c:pt idx="100">
                  <c:v>372</c:v>
                </c:pt>
                <c:pt idx="101">
                  <c:v>354</c:v>
                </c:pt>
                <c:pt idx="102">
                  <c:v>329</c:v>
                </c:pt>
                <c:pt idx="103">
                  <c:v>314</c:v>
                </c:pt>
                <c:pt idx="104">
                  <c:v>297</c:v>
                </c:pt>
                <c:pt idx="105">
                  <c:v>280</c:v>
                </c:pt>
                <c:pt idx="106">
                  <c:v>291</c:v>
                </c:pt>
                <c:pt idx="107">
                  <c:v>308</c:v>
                </c:pt>
              </c:numCache>
            </c:numRef>
          </c:yVal>
          <c:smooth val="1"/>
        </c:ser>
        <c:ser>
          <c:idx val="1"/>
          <c:order val="1"/>
          <c:tx>
            <c:v>Dane prognozowane</c:v>
          </c:tx>
          <c:spPr>
            <a:ln w="19050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Regresja!$A$19:$A$138</c:f>
              <c:numCache>
                <c:formatCode>General</c:formatCode>
                <c:ptCount val="1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</c:numCache>
            </c:numRef>
          </c:xVal>
          <c:yVal>
            <c:numRef>
              <c:f>Regresja!$F$19:$F$138</c:f>
              <c:numCache>
                <c:formatCode>General</c:formatCode>
                <c:ptCount val="120"/>
                <c:pt idx="0">
                  <c:v>293</c:v>
                </c:pt>
                <c:pt idx="1">
                  <c:v>367</c:v>
                </c:pt>
                <c:pt idx="2">
                  <c:v>361</c:v>
                </c:pt>
                <c:pt idx="3">
                  <c:v>359</c:v>
                </c:pt>
                <c:pt idx="4">
                  <c:v>348</c:v>
                </c:pt>
                <c:pt idx="5">
                  <c:v>344</c:v>
                </c:pt>
                <c:pt idx="6">
                  <c:v>343</c:v>
                </c:pt>
                <c:pt idx="7">
                  <c:v>313</c:v>
                </c:pt>
                <c:pt idx="8">
                  <c:v>310</c:v>
                </c:pt>
                <c:pt idx="9">
                  <c:v>280</c:v>
                </c:pt>
                <c:pt idx="10">
                  <c:v>274</c:v>
                </c:pt>
                <c:pt idx="11">
                  <c:v>282</c:v>
                </c:pt>
                <c:pt idx="12">
                  <c:v>293.66180799679898</c:v>
                </c:pt>
                <c:pt idx="13">
                  <c:v>367.66180799679898</c:v>
                </c:pt>
                <c:pt idx="14">
                  <c:v>361.66180799679898</c:v>
                </c:pt>
                <c:pt idx="15">
                  <c:v>359.66180799679904</c:v>
                </c:pt>
                <c:pt idx="16">
                  <c:v>348.66180799679898</c:v>
                </c:pt>
                <c:pt idx="17">
                  <c:v>344.66180799679898</c:v>
                </c:pt>
                <c:pt idx="18">
                  <c:v>343.66180799679898</c:v>
                </c:pt>
                <c:pt idx="19">
                  <c:v>313.66180799679898</c:v>
                </c:pt>
                <c:pt idx="20">
                  <c:v>310.66180799679898</c:v>
                </c:pt>
                <c:pt idx="21">
                  <c:v>280.66180799679904</c:v>
                </c:pt>
                <c:pt idx="22">
                  <c:v>274.66180799679898</c:v>
                </c:pt>
                <c:pt idx="23">
                  <c:v>282.66180799679898</c:v>
                </c:pt>
                <c:pt idx="24">
                  <c:v>294.32361599359797</c:v>
                </c:pt>
                <c:pt idx="25">
                  <c:v>368.32361599359797</c:v>
                </c:pt>
                <c:pt idx="26">
                  <c:v>362.32361599359797</c:v>
                </c:pt>
                <c:pt idx="27">
                  <c:v>360.32361599359803</c:v>
                </c:pt>
                <c:pt idx="28">
                  <c:v>349.32361599359803</c:v>
                </c:pt>
                <c:pt idx="29">
                  <c:v>345.32361599359797</c:v>
                </c:pt>
                <c:pt idx="30">
                  <c:v>344.32361599359797</c:v>
                </c:pt>
                <c:pt idx="31">
                  <c:v>314.32361599359797</c:v>
                </c:pt>
                <c:pt idx="32">
                  <c:v>311.32361599359797</c:v>
                </c:pt>
                <c:pt idx="33">
                  <c:v>281.32361599359803</c:v>
                </c:pt>
                <c:pt idx="34">
                  <c:v>275.32361599359803</c:v>
                </c:pt>
                <c:pt idx="35">
                  <c:v>283.32361599359803</c:v>
                </c:pt>
                <c:pt idx="36">
                  <c:v>294.98542399039695</c:v>
                </c:pt>
                <c:pt idx="37">
                  <c:v>368.98542399039695</c:v>
                </c:pt>
                <c:pt idx="38">
                  <c:v>362.98542399039695</c:v>
                </c:pt>
                <c:pt idx="39">
                  <c:v>360.98542399039701</c:v>
                </c:pt>
                <c:pt idx="40">
                  <c:v>349.98542399039701</c:v>
                </c:pt>
                <c:pt idx="41">
                  <c:v>345.98542399039701</c:v>
                </c:pt>
                <c:pt idx="42">
                  <c:v>344.98542399039695</c:v>
                </c:pt>
                <c:pt idx="43">
                  <c:v>314.98542399039695</c:v>
                </c:pt>
                <c:pt idx="44">
                  <c:v>311.98542399039695</c:v>
                </c:pt>
                <c:pt idx="45">
                  <c:v>281.98542399039701</c:v>
                </c:pt>
                <c:pt idx="46">
                  <c:v>275.98542399039701</c:v>
                </c:pt>
                <c:pt idx="47">
                  <c:v>283.98542399039701</c:v>
                </c:pt>
                <c:pt idx="48">
                  <c:v>295.64723198719599</c:v>
                </c:pt>
                <c:pt idx="49">
                  <c:v>369.64723198719594</c:v>
                </c:pt>
                <c:pt idx="50">
                  <c:v>363.64723198719594</c:v>
                </c:pt>
                <c:pt idx="51">
                  <c:v>361.64723198719599</c:v>
                </c:pt>
                <c:pt idx="52">
                  <c:v>350.64723198719599</c:v>
                </c:pt>
                <c:pt idx="53">
                  <c:v>346.64723198719599</c:v>
                </c:pt>
                <c:pt idx="54">
                  <c:v>345.64723198719599</c:v>
                </c:pt>
                <c:pt idx="55">
                  <c:v>315.64723198719594</c:v>
                </c:pt>
                <c:pt idx="56">
                  <c:v>312.64723198719594</c:v>
                </c:pt>
                <c:pt idx="57">
                  <c:v>282.64723198719599</c:v>
                </c:pt>
                <c:pt idx="58">
                  <c:v>276.64723198719599</c:v>
                </c:pt>
                <c:pt idx="59">
                  <c:v>284.64723198719599</c:v>
                </c:pt>
                <c:pt idx="60">
                  <c:v>296.30903998399498</c:v>
                </c:pt>
                <c:pt idx="61">
                  <c:v>370.30903998399498</c:v>
                </c:pt>
                <c:pt idx="62">
                  <c:v>364.30903998399492</c:v>
                </c:pt>
                <c:pt idx="63">
                  <c:v>362.30903998399498</c:v>
                </c:pt>
                <c:pt idx="64">
                  <c:v>351.30903998399498</c:v>
                </c:pt>
                <c:pt idx="65">
                  <c:v>347.30903998399498</c:v>
                </c:pt>
                <c:pt idx="66">
                  <c:v>346.30903998399498</c:v>
                </c:pt>
                <c:pt idx="67">
                  <c:v>316.30903998399498</c:v>
                </c:pt>
                <c:pt idx="68">
                  <c:v>313.30903998399492</c:v>
                </c:pt>
                <c:pt idx="69">
                  <c:v>283.30903998399498</c:v>
                </c:pt>
                <c:pt idx="70">
                  <c:v>277.30903998399498</c:v>
                </c:pt>
                <c:pt idx="71">
                  <c:v>285.30903998399498</c:v>
                </c:pt>
                <c:pt idx="72">
                  <c:v>296.97084798079396</c:v>
                </c:pt>
                <c:pt idx="73">
                  <c:v>370.97084798079396</c:v>
                </c:pt>
                <c:pt idx="74">
                  <c:v>364.97084798079396</c:v>
                </c:pt>
                <c:pt idx="75">
                  <c:v>362.97084798079396</c:v>
                </c:pt>
                <c:pt idx="76">
                  <c:v>351.97084798079396</c:v>
                </c:pt>
                <c:pt idx="77">
                  <c:v>347.97084798079396</c:v>
                </c:pt>
                <c:pt idx="78">
                  <c:v>346.97084798079396</c:v>
                </c:pt>
                <c:pt idx="79">
                  <c:v>316.97084798079396</c:v>
                </c:pt>
                <c:pt idx="80">
                  <c:v>313.97084798079396</c:v>
                </c:pt>
                <c:pt idx="81">
                  <c:v>283.97084798079402</c:v>
                </c:pt>
                <c:pt idx="82">
                  <c:v>277.97084798079396</c:v>
                </c:pt>
                <c:pt idx="83">
                  <c:v>285.97084798079396</c:v>
                </c:pt>
                <c:pt idx="84">
                  <c:v>297.63265597759295</c:v>
                </c:pt>
                <c:pt idx="85">
                  <c:v>371.63265597759295</c:v>
                </c:pt>
                <c:pt idx="86">
                  <c:v>365.63265597759295</c:v>
                </c:pt>
                <c:pt idx="87">
                  <c:v>363.632655977593</c:v>
                </c:pt>
                <c:pt idx="88">
                  <c:v>352.63265597759295</c:v>
                </c:pt>
                <c:pt idx="89">
                  <c:v>348.63265597759295</c:v>
                </c:pt>
                <c:pt idx="90">
                  <c:v>347.63265597759295</c:v>
                </c:pt>
                <c:pt idx="91">
                  <c:v>317.63265597759295</c:v>
                </c:pt>
                <c:pt idx="92">
                  <c:v>314.63265597759295</c:v>
                </c:pt>
                <c:pt idx="93">
                  <c:v>284.632655977593</c:v>
                </c:pt>
                <c:pt idx="94">
                  <c:v>278.632655977593</c:v>
                </c:pt>
                <c:pt idx="95">
                  <c:v>286.63265597759295</c:v>
                </c:pt>
                <c:pt idx="96">
                  <c:v>298.29446397439193</c:v>
                </c:pt>
                <c:pt idx="97">
                  <c:v>372.29446397439193</c:v>
                </c:pt>
                <c:pt idx="98">
                  <c:v>366.29446397439193</c:v>
                </c:pt>
                <c:pt idx="99">
                  <c:v>364.29446397439199</c:v>
                </c:pt>
                <c:pt idx="100">
                  <c:v>353.29446397439199</c:v>
                </c:pt>
                <c:pt idx="101">
                  <c:v>349.29446397439193</c:v>
                </c:pt>
                <c:pt idx="102">
                  <c:v>348.29446397439193</c:v>
                </c:pt>
                <c:pt idx="103">
                  <c:v>318.29446397439193</c:v>
                </c:pt>
                <c:pt idx="104">
                  <c:v>315.29446397439193</c:v>
                </c:pt>
                <c:pt idx="105">
                  <c:v>285.29446397439199</c:v>
                </c:pt>
                <c:pt idx="106">
                  <c:v>279.29446397439199</c:v>
                </c:pt>
                <c:pt idx="107">
                  <c:v>287.29446397439199</c:v>
                </c:pt>
              </c:numCache>
            </c:numRef>
          </c:yVal>
          <c:smooth val="1"/>
        </c:ser>
        <c:ser>
          <c:idx val="2"/>
          <c:order val="2"/>
          <c:tx>
            <c:v>Prognoza na 12 miesięcy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bg2">
                  <a:lumMod val="90000"/>
                </a:schemeClr>
              </a:solidFill>
              <a:ln>
                <a:solidFill>
                  <a:prstClr val="black"/>
                </a:solidFill>
              </a:ln>
            </c:spPr>
          </c:marker>
          <c:xVal>
            <c:numRef>
              <c:f>Regresja!$A$19:$A$138</c:f>
              <c:numCache>
                <c:formatCode>General</c:formatCode>
                <c:ptCount val="1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</c:numCache>
            </c:numRef>
          </c:xVal>
          <c:yVal>
            <c:numRef>
              <c:f>Regresja!$G$19:$G$138</c:f>
              <c:numCache>
                <c:formatCode>General</c:formatCode>
                <c:ptCount val="120"/>
                <c:pt idx="108">
                  <c:v>352.66180799679898</c:v>
                </c:pt>
                <c:pt idx="109">
                  <c:v>375.66180799679898</c:v>
                </c:pt>
                <c:pt idx="110">
                  <c:v>377.66180799679898</c:v>
                </c:pt>
                <c:pt idx="111">
                  <c:v>374.66180799679898</c:v>
                </c:pt>
                <c:pt idx="112">
                  <c:v>372.66180799679898</c:v>
                </c:pt>
                <c:pt idx="113">
                  <c:v>354.66180799679904</c:v>
                </c:pt>
                <c:pt idx="114">
                  <c:v>329.66180799679898</c:v>
                </c:pt>
                <c:pt idx="115">
                  <c:v>314.66180799679898</c:v>
                </c:pt>
                <c:pt idx="116">
                  <c:v>297.66180799679898</c:v>
                </c:pt>
                <c:pt idx="117">
                  <c:v>280.66180799679898</c:v>
                </c:pt>
                <c:pt idx="118">
                  <c:v>291.66180799679898</c:v>
                </c:pt>
                <c:pt idx="119">
                  <c:v>308.66180799679898</c:v>
                </c:pt>
              </c:numCache>
            </c:numRef>
          </c:yVal>
          <c:smooth val="1"/>
        </c:ser>
        <c:axId val="102033280"/>
        <c:axId val="102031744"/>
      </c:scatterChart>
      <c:valAx>
        <c:axId val="102033280"/>
        <c:scaling>
          <c:orientation val="minMax"/>
          <c:max val="120"/>
          <c:min val="0"/>
        </c:scaling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Miesiąc</a:t>
                </a:r>
              </a:p>
            </c:rich>
          </c:tx>
          <c:layout/>
        </c:title>
        <c:numFmt formatCode="General" sourceLinked="1"/>
        <c:tickLblPos val="nextTo"/>
        <c:crossAx val="102031744"/>
        <c:crosses val="autoZero"/>
        <c:crossBetween val="midCat"/>
      </c:valAx>
      <c:valAx>
        <c:axId val="102031744"/>
        <c:scaling>
          <c:orientation val="minMax"/>
          <c:min val="150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Stężenie ozonu w dobosonach</a:t>
                </a:r>
              </a:p>
            </c:rich>
          </c:tx>
          <c:layout>
            <c:manualLayout>
              <c:xMode val="edge"/>
              <c:yMode val="edge"/>
              <c:x val="1.0998689012406563E-2"/>
              <c:y val="0.33894028871391074"/>
            </c:manualLayout>
          </c:layout>
        </c:title>
        <c:numFmt formatCode="General" sourceLinked="1"/>
        <c:tickLblPos val="nextTo"/>
        <c:crossAx val="10203328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3220573048435094"/>
          <c:y val="0.69989829396325465"/>
          <c:w val="0.4272075659452812"/>
          <c:h val="0.14752964151803974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213360</xdr:colOff>
      <xdr:row>21</xdr:row>
      <xdr:rowOff>106680</xdr:rowOff>
    </xdr:from>
    <xdr:to>
      <xdr:col>13</xdr:col>
      <xdr:colOff>91440</xdr:colOff>
      <xdr:row>40</xdr:row>
      <xdr:rowOff>30480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182880</xdr:colOff>
      <xdr:row>3</xdr:row>
      <xdr:rowOff>121920</xdr:rowOff>
    </xdr:from>
    <xdr:to>
      <xdr:col>21</xdr:col>
      <xdr:colOff>60960</xdr:colOff>
      <xdr:row>19</xdr:row>
      <xdr:rowOff>60960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129540</xdr:colOff>
      <xdr:row>16</xdr:row>
      <xdr:rowOff>45720</xdr:rowOff>
    </xdr:from>
    <xdr:to>
      <xdr:col>21</xdr:col>
      <xdr:colOff>7620</xdr:colOff>
      <xdr:row>31</xdr:row>
      <xdr:rowOff>160020</xdr:rowOff>
    </xdr:to>
    <xdr:graphicFrame macro="">
      <xdr:nvGraphicFramePr>
        <xdr:cNvPr id="4" name="Wykres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62752</xdr:colOff>
      <xdr:row>30</xdr:row>
      <xdr:rowOff>17930</xdr:rowOff>
    </xdr:from>
    <xdr:to>
      <xdr:col>22</xdr:col>
      <xdr:colOff>17928</xdr:colOff>
      <xdr:row>48</xdr:row>
      <xdr:rowOff>80683</xdr:rowOff>
    </xdr:to>
    <xdr:graphicFrame macro="">
      <xdr:nvGraphicFramePr>
        <xdr:cNvPr id="5" name="Wykres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591671</xdr:colOff>
      <xdr:row>0</xdr:row>
      <xdr:rowOff>89648</xdr:rowOff>
    </xdr:from>
    <xdr:to>
      <xdr:col>19</xdr:col>
      <xdr:colOff>161365</xdr:colOff>
      <xdr:row>19</xdr:row>
      <xdr:rowOff>89648</xdr:rowOff>
    </xdr:to>
    <xdr:graphicFrame macro="">
      <xdr:nvGraphicFramePr>
        <xdr:cNvPr id="6" name="Wykres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22860</xdr:colOff>
      <xdr:row>14</xdr:row>
      <xdr:rowOff>15240</xdr:rowOff>
    </xdr:from>
    <xdr:to>
      <xdr:col>13</xdr:col>
      <xdr:colOff>593271</xdr:colOff>
      <xdr:row>38</xdr:row>
      <xdr:rowOff>68580</xdr:rowOff>
    </xdr:to>
    <xdr:graphicFrame macro="">
      <xdr:nvGraphicFramePr>
        <xdr:cNvPr id="7" name="Wykres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24"/>
  <sheetViews>
    <sheetView topLeftCell="A12" workbookViewId="0">
      <selection activeCell="D26" sqref="D26"/>
    </sheetView>
  </sheetViews>
  <sheetFormatPr defaultRowHeight="13.8"/>
  <cols>
    <col min="1" max="16384" width="8.796875" style="3"/>
  </cols>
  <sheetData>
    <row r="1" spans="1:10">
      <c r="A1" s="2" t="s">
        <v>0</v>
      </c>
      <c r="B1" s="2" t="s">
        <v>1</v>
      </c>
      <c r="C1" s="2"/>
      <c r="D1" s="2"/>
      <c r="E1" s="2"/>
      <c r="F1" s="2"/>
      <c r="G1" s="2"/>
      <c r="H1" s="2"/>
      <c r="I1" s="2"/>
      <c r="J1" s="2"/>
    </row>
    <row r="2" spans="1:10">
      <c r="A2" s="2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</row>
    <row r="3" spans="1:10">
      <c r="A3" s="4">
        <v>1</v>
      </c>
      <c r="B3" s="4">
        <v>293</v>
      </c>
      <c r="C3" s="4">
        <v>311</v>
      </c>
      <c r="D3" s="4">
        <v>327</v>
      </c>
      <c r="E3" s="4">
        <v>328</v>
      </c>
      <c r="F3" s="4">
        <v>317</v>
      </c>
      <c r="G3" s="4">
        <v>326</v>
      </c>
      <c r="H3" s="4">
        <v>320</v>
      </c>
      <c r="I3" s="4">
        <v>372</v>
      </c>
      <c r="J3" s="4">
        <v>352</v>
      </c>
    </row>
    <row r="4" spans="1:10">
      <c r="A4" s="4">
        <v>2</v>
      </c>
      <c r="B4" s="4">
        <v>367</v>
      </c>
      <c r="C4" s="4">
        <v>355</v>
      </c>
      <c r="D4" s="4">
        <v>329</v>
      </c>
      <c r="E4" s="4">
        <v>407</v>
      </c>
      <c r="F4" s="4">
        <v>346</v>
      </c>
      <c r="G4" s="4">
        <v>357</v>
      </c>
      <c r="H4" s="4">
        <v>353</v>
      </c>
      <c r="I4" s="4">
        <v>389</v>
      </c>
      <c r="J4" s="4">
        <v>375</v>
      </c>
    </row>
    <row r="5" spans="1:10">
      <c r="A5" s="4">
        <v>3</v>
      </c>
      <c r="B5" s="4">
        <v>361</v>
      </c>
      <c r="C5" s="4">
        <v>357</v>
      </c>
      <c r="D5" s="4">
        <v>390</v>
      </c>
      <c r="E5" s="4">
        <v>392</v>
      </c>
      <c r="F5" s="4">
        <v>353</v>
      </c>
      <c r="G5" s="4">
        <v>379</v>
      </c>
      <c r="H5" s="4">
        <v>370</v>
      </c>
      <c r="I5" s="4">
        <v>374</v>
      </c>
      <c r="J5" s="4">
        <v>377</v>
      </c>
    </row>
    <row r="6" spans="1:10">
      <c r="A6" s="4">
        <v>4</v>
      </c>
      <c r="B6" s="4">
        <v>359</v>
      </c>
      <c r="C6" s="4">
        <v>364</v>
      </c>
      <c r="D6" s="4">
        <v>389</v>
      </c>
      <c r="E6" s="4">
        <v>370</v>
      </c>
      <c r="F6" s="4">
        <v>350</v>
      </c>
      <c r="G6" s="4">
        <v>383</v>
      </c>
      <c r="H6" s="4">
        <v>397</v>
      </c>
      <c r="I6" s="4">
        <v>394</v>
      </c>
      <c r="J6" s="4">
        <v>374</v>
      </c>
    </row>
    <row r="7" spans="1:10">
      <c r="A7" s="4">
        <v>5</v>
      </c>
      <c r="B7" s="4">
        <v>348</v>
      </c>
      <c r="C7" s="4">
        <v>354</v>
      </c>
      <c r="D7" s="4">
        <v>378</v>
      </c>
      <c r="E7" s="4">
        <v>375</v>
      </c>
      <c r="F7" s="4">
        <v>344</v>
      </c>
      <c r="G7" s="4">
        <v>360</v>
      </c>
      <c r="H7" s="4">
        <v>346</v>
      </c>
      <c r="I7" s="4">
        <v>360</v>
      </c>
      <c r="J7" s="4">
        <v>372</v>
      </c>
    </row>
    <row r="8" spans="1:10">
      <c r="A8" s="4">
        <v>6</v>
      </c>
      <c r="B8" s="4">
        <v>344</v>
      </c>
      <c r="C8" s="4">
        <v>353</v>
      </c>
      <c r="D8" s="4">
        <v>349</v>
      </c>
      <c r="E8" s="4">
        <v>342</v>
      </c>
      <c r="F8" s="4">
        <v>332</v>
      </c>
      <c r="G8" s="4">
        <v>360</v>
      </c>
      <c r="H8" s="4">
        <v>356</v>
      </c>
      <c r="I8" s="4">
        <v>358</v>
      </c>
      <c r="J8" s="4">
        <v>354</v>
      </c>
    </row>
    <row r="9" spans="1:10">
      <c r="A9" s="4">
        <v>7</v>
      </c>
      <c r="B9" s="4">
        <v>343</v>
      </c>
      <c r="C9" s="4">
        <v>342</v>
      </c>
      <c r="D9" s="4">
        <v>352</v>
      </c>
      <c r="E9" s="4">
        <v>331</v>
      </c>
      <c r="F9" s="4">
        <v>337</v>
      </c>
      <c r="G9" s="4">
        <v>339</v>
      </c>
      <c r="H9" s="4">
        <v>332</v>
      </c>
      <c r="I9" s="4">
        <v>343</v>
      </c>
      <c r="J9" s="4">
        <v>329</v>
      </c>
    </row>
    <row r="10" spans="1:10">
      <c r="A10" s="4">
        <v>8</v>
      </c>
      <c r="B10" s="4">
        <v>313</v>
      </c>
      <c r="C10" s="4">
        <v>320</v>
      </c>
      <c r="D10" s="4">
        <v>332</v>
      </c>
      <c r="E10" s="4">
        <v>323</v>
      </c>
      <c r="F10" s="4">
        <v>307</v>
      </c>
      <c r="G10" s="4">
        <v>316</v>
      </c>
      <c r="H10" s="4">
        <v>326</v>
      </c>
      <c r="I10" s="4">
        <v>330</v>
      </c>
      <c r="J10" s="4">
        <v>314</v>
      </c>
    </row>
    <row r="11" spans="1:10">
      <c r="A11" s="4">
        <v>9</v>
      </c>
      <c r="B11" s="4">
        <v>310</v>
      </c>
      <c r="C11" s="4">
        <v>291</v>
      </c>
      <c r="D11" s="4">
        <v>315</v>
      </c>
      <c r="E11" s="4">
        <v>289</v>
      </c>
      <c r="F11" s="4">
        <v>294</v>
      </c>
      <c r="G11" s="4">
        <v>316</v>
      </c>
      <c r="H11" s="4">
        <v>313</v>
      </c>
      <c r="I11" s="4">
        <v>312</v>
      </c>
      <c r="J11" s="4">
        <v>297</v>
      </c>
    </row>
    <row r="12" spans="1:10">
      <c r="A12" s="4">
        <v>10</v>
      </c>
      <c r="B12" s="4">
        <v>280</v>
      </c>
      <c r="C12" s="4">
        <v>299</v>
      </c>
      <c r="D12" s="4">
        <v>300</v>
      </c>
      <c r="E12" s="4">
        <v>293</v>
      </c>
      <c r="F12" s="4">
        <v>268</v>
      </c>
      <c r="G12" s="4">
        <v>277</v>
      </c>
      <c r="H12" s="4">
        <v>306</v>
      </c>
      <c r="I12" s="4">
        <v>306</v>
      </c>
      <c r="J12" s="4">
        <v>280</v>
      </c>
    </row>
    <row r="13" spans="1:10">
      <c r="A13" s="4">
        <v>11</v>
      </c>
      <c r="B13" s="4">
        <v>274</v>
      </c>
      <c r="C13" s="4">
        <v>271</v>
      </c>
      <c r="D13" s="4">
        <v>291</v>
      </c>
      <c r="E13" s="4">
        <v>272</v>
      </c>
      <c r="F13" s="4">
        <v>261</v>
      </c>
      <c r="G13" s="4">
        <v>287</v>
      </c>
      <c r="H13" s="4">
        <v>303</v>
      </c>
      <c r="I13" s="4">
        <v>295</v>
      </c>
      <c r="J13" s="4">
        <v>291</v>
      </c>
    </row>
    <row r="14" spans="1:10">
      <c r="A14" s="4">
        <v>12</v>
      </c>
      <c r="B14" s="4">
        <v>282</v>
      </c>
      <c r="C14" s="4">
        <v>266</v>
      </c>
      <c r="D14" s="4">
        <v>299</v>
      </c>
      <c r="E14" s="4">
        <v>299</v>
      </c>
      <c r="F14" s="4">
        <v>308</v>
      </c>
      <c r="G14" s="4">
        <v>327</v>
      </c>
      <c r="H14" s="4">
        <v>302</v>
      </c>
      <c r="I14" s="4">
        <v>293</v>
      </c>
      <c r="J14" s="4">
        <v>308</v>
      </c>
    </row>
    <row r="17" spans="1:2">
      <c r="A17" s="4">
        <v>1</v>
      </c>
      <c r="B17" s="4">
        <v>293</v>
      </c>
    </row>
    <row r="18" spans="1:2">
      <c r="A18" s="4">
        <v>2</v>
      </c>
      <c r="B18" s="4">
        <v>367</v>
      </c>
    </row>
    <row r="19" spans="1:2">
      <c r="A19" s="4">
        <v>3</v>
      </c>
      <c r="B19" s="4">
        <v>361</v>
      </c>
    </row>
    <row r="20" spans="1:2">
      <c r="A20" s="4">
        <v>4</v>
      </c>
      <c r="B20" s="4">
        <v>359</v>
      </c>
    </row>
    <row r="21" spans="1:2">
      <c r="A21" s="4">
        <v>5</v>
      </c>
      <c r="B21" s="4">
        <v>348</v>
      </c>
    </row>
    <row r="22" spans="1:2">
      <c r="A22" s="4">
        <v>6</v>
      </c>
      <c r="B22" s="4">
        <v>344</v>
      </c>
    </row>
    <row r="23" spans="1:2">
      <c r="A23" s="4">
        <v>7</v>
      </c>
      <c r="B23" s="4">
        <v>343</v>
      </c>
    </row>
    <row r="24" spans="1:2">
      <c r="A24" s="4">
        <v>8</v>
      </c>
      <c r="B24" s="4">
        <v>313</v>
      </c>
    </row>
    <row r="25" spans="1:2">
      <c r="A25" s="4">
        <v>9</v>
      </c>
      <c r="B25" s="4">
        <v>310</v>
      </c>
    </row>
    <row r="26" spans="1:2">
      <c r="A26" s="4">
        <v>10</v>
      </c>
      <c r="B26" s="4">
        <v>280</v>
      </c>
    </row>
    <row r="27" spans="1:2">
      <c r="A27" s="4">
        <v>11</v>
      </c>
      <c r="B27" s="4">
        <v>274</v>
      </c>
    </row>
    <row r="28" spans="1:2">
      <c r="A28" s="4">
        <v>12</v>
      </c>
      <c r="B28" s="4">
        <v>282</v>
      </c>
    </row>
    <row r="29" spans="1:2">
      <c r="A29" s="4">
        <v>13</v>
      </c>
      <c r="B29" s="4">
        <v>311</v>
      </c>
    </row>
    <row r="30" spans="1:2">
      <c r="A30" s="4">
        <v>14</v>
      </c>
      <c r="B30" s="4">
        <v>355</v>
      </c>
    </row>
    <row r="31" spans="1:2">
      <c r="A31" s="4">
        <v>15</v>
      </c>
      <c r="B31" s="4">
        <v>357</v>
      </c>
    </row>
    <row r="32" spans="1:2">
      <c r="A32" s="4">
        <v>16</v>
      </c>
      <c r="B32" s="4">
        <v>364</v>
      </c>
    </row>
    <row r="33" spans="1:2">
      <c r="A33" s="4">
        <v>17</v>
      </c>
      <c r="B33" s="4">
        <v>354</v>
      </c>
    </row>
    <row r="34" spans="1:2">
      <c r="A34" s="4">
        <v>18</v>
      </c>
      <c r="B34" s="4">
        <v>353</v>
      </c>
    </row>
    <row r="35" spans="1:2">
      <c r="A35" s="4">
        <v>19</v>
      </c>
      <c r="B35" s="4">
        <v>342</v>
      </c>
    </row>
    <row r="36" spans="1:2">
      <c r="A36" s="4">
        <v>20</v>
      </c>
      <c r="B36" s="4">
        <v>320</v>
      </c>
    </row>
    <row r="37" spans="1:2">
      <c r="A37" s="4">
        <v>21</v>
      </c>
      <c r="B37" s="4">
        <v>291</v>
      </c>
    </row>
    <row r="38" spans="1:2">
      <c r="A38" s="4">
        <v>22</v>
      </c>
      <c r="B38" s="4">
        <v>299</v>
      </c>
    </row>
    <row r="39" spans="1:2">
      <c r="A39" s="4">
        <v>23</v>
      </c>
      <c r="B39" s="4">
        <v>271</v>
      </c>
    </row>
    <row r="40" spans="1:2">
      <c r="A40" s="4">
        <v>24</v>
      </c>
      <c r="B40" s="4">
        <v>266</v>
      </c>
    </row>
    <row r="41" spans="1:2">
      <c r="A41" s="4">
        <v>25</v>
      </c>
      <c r="B41" s="4">
        <v>327</v>
      </c>
    </row>
    <row r="42" spans="1:2">
      <c r="A42" s="4">
        <v>26</v>
      </c>
      <c r="B42" s="4">
        <v>329</v>
      </c>
    </row>
    <row r="43" spans="1:2">
      <c r="A43" s="4">
        <v>27</v>
      </c>
      <c r="B43" s="4">
        <v>390</v>
      </c>
    </row>
    <row r="44" spans="1:2">
      <c r="A44" s="4">
        <v>28</v>
      </c>
      <c r="B44" s="4">
        <v>389</v>
      </c>
    </row>
    <row r="45" spans="1:2">
      <c r="A45" s="4">
        <v>29</v>
      </c>
      <c r="B45" s="4">
        <v>378</v>
      </c>
    </row>
    <row r="46" spans="1:2">
      <c r="A46" s="4">
        <v>30</v>
      </c>
      <c r="B46" s="4">
        <v>349</v>
      </c>
    </row>
    <row r="47" spans="1:2">
      <c r="A47" s="4">
        <v>31</v>
      </c>
      <c r="B47" s="4">
        <v>352</v>
      </c>
    </row>
    <row r="48" spans="1:2">
      <c r="A48" s="4">
        <v>32</v>
      </c>
      <c r="B48" s="4">
        <v>332</v>
      </c>
    </row>
    <row r="49" spans="1:2">
      <c r="A49" s="4">
        <v>33</v>
      </c>
      <c r="B49" s="4">
        <v>315</v>
      </c>
    </row>
    <row r="50" spans="1:2">
      <c r="A50" s="4">
        <v>34</v>
      </c>
      <c r="B50" s="4">
        <v>300</v>
      </c>
    </row>
    <row r="51" spans="1:2">
      <c r="A51" s="4">
        <v>35</v>
      </c>
      <c r="B51" s="4">
        <v>291</v>
      </c>
    </row>
    <row r="52" spans="1:2">
      <c r="A52" s="4">
        <v>36</v>
      </c>
      <c r="B52" s="4">
        <v>299</v>
      </c>
    </row>
    <row r="53" spans="1:2">
      <c r="A53" s="4">
        <v>37</v>
      </c>
      <c r="B53" s="4">
        <v>328</v>
      </c>
    </row>
    <row r="54" spans="1:2">
      <c r="A54" s="4">
        <v>38</v>
      </c>
      <c r="B54" s="4">
        <v>407</v>
      </c>
    </row>
    <row r="55" spans="1:2">
      <c r="A55" s="4">
        <v>39</v>
      </c>
      <c r="B55" s="4">
        <v>392</v>
      </c>
    </row>
    <row r="56" spans="1:2">
      <c r="A56" s="4">
        <v>40</v>
      </c>
      <c r="B56" s="4">
        <v>370</v>
      </c>
    </row>
    <row r="57" spans="1:2">
      <c r="A57" s="4">
        <v>41</v>
      </c>
      <c r="B57" s="4">
        <v>375</v>
      </c>
    </row>
    <row r="58" spans="1:2">
      <c r="A58" s="4">
        <v>42</v>
      </c>
      <c r="B58" s="4">
        <v>342</v>
      </c>
    </row>
    <row r="59" spans="1:2">
      <c r="A59" s="4">
        <v>43</v>
      </c>
      <c r="B59" s="4">
        <v>331</v>
      </c>
    </row>
    <row r="60" spans="1:2">
      <c r="A60" s="4">
        <v>44</v>
      </c>
      <c r="B60" s="4">
        <v>323</v>
      </c>
    </row>
    <row r="61" spans="1:2">
      <c r="A61" s="4">
        <v>45</v>
      </c>
      <c r="B61" s="4">
        <v>289</v>
      </c>
    </row>
    <row r="62" spans="1:2">
      <c r="A62" s="4">
        <v>46</v>
      </c>
      <c r="B62" s="4">
        <v>293</v>
      </c>
    </row>
    <row r="63" spans="1:2">
      <c r="A63" s="4">
        <v>47</v>
      </c>
      <c r="B63" s="4">
        <v>272</v>
      </c>
    </row>
    <row r="64" spans="1:2">
      <c r="A64" s="4">
        <v>48</v>
      </c>
      <c r="B64" s="4">
        <v>299</v>
      </c>
    </row>
    <row r="65" spans="1:2">
      <c r="A65" s="4">
        <v>49</v>
      </c>
      <c r="B65" s="4">
        <v>317</v>
      </c>
    </row>
    <row r="66" spans="1:2">
      <c r="A66" s="4">
        <v>50</v>
      </c>
      <c r="B66" s="4">
        <v>346</v>
      </c>
    </row>
    <row r="67" spans="1:2">
      <c r="A67" s="4">
        <v>51</v>
      </c>
      <c r="B67" s="4">
        <v>353</v>
      </c>
    </row>
    <row r="68" spans="1:2">
      <c r="A68" s="4">
        <v>52</v>
      </c>
      <c r="B68" s="4">
        <v>350</v>
      </c>
    </row>
    <row r="69" spans="1:2">
      <c r="A69" s="4">
        <v>53</v>
      </c>
      <c r="B69" s="4">
        <v>344</v>
      </c>
    </row>
    <row r="70" spans="1:2">
      <c r="A70" s="4">
        <v>54</v>
      </c>
      <c r="B70" s="4">
        <v>332</v>
      </c>
    </row>
    <row r="71" spans="1:2">
      <c r="A71" s="4">
        <v>55</v>
      </c>
      <c r="B71" s="4">
        <v>337</v>
      </c>
    </row>
    <row r="72" spans="1:2">
      <c r="A72" s="4">
        <v>56</v>
      </c>
      <c r="B72" s="4">
        <v>307</v>
      </c>
    </row>
    <row r="73" spans="1:2">
      <c r="A73" s="4">
        <v>57</v>
      </c>
      <c r="B73" s="4">
        <v>294</v>
      </c>
    </row>
    <row r="74" spans="1:2">
      <c r="A74" s="4">
        <v>58</v>
      </c>
      <c r="B74" s="4">
        <v>268</v>
      </c>
    </row>
    <row r="75" spans="1:2">
      <c r="A75" s="4">
        <v>59</v>
      </c>
      <c r="B75" s="4">
        <v>261</v>
      </c>
    </row>
    <row r="76" spans="1:2">
      <c r="A76" s="4">
        <v>60</v>
      </c>
      <c r="B76" s="4">
        <v>308</v>
      </c>
    </row>
    <row r="77" spans="1:2">
      <c r="A77" s="4">
        <v>61</v>
      </c>
      <c r="B77" s="4">
        <v>326</v>
      </c>
    </row>
    <row r="78" spans="1:2">
      <c r="A78" s="4">
        <v>62</v>
      </c>
      <c r="B78" s="4">
        <v>357</v>
      </c>
    </row>
    <row r="79" spans="1:2">
      <c r="A79" s="4">
        <v>63</v>
      </c>
      <c r="B79" s="4">
        <v>379</v>
      </c>
    </row>
    <row r="80" spans="1:2">
      <c r="A80" s="4">
        <v>64</v>
      </c>
      <c r="B80" s="4">
        <v>383</v>
      </c>
    </row>
    <row r="81" spans="1:2">
      <c r="A81" s="4">
        <v>65</v>
      </c>
      <c r="B81" s="4">
        <v>360</v>
      </c>
    </row>
    <row r="82" spans="1:2">
      <c r="A82" s="4">
        <v>66</v>
      </c>
      <c r="B82" s="4">
        <v>360</v>
      </c>
    </row>
    <row r="83" spans="1:2">
      <c r="A83" s="4">
        <v>67</v>
      </c>
      <c r="B83" s="4">
        <v>339</v>
      </c>
    </row>
    <row r="84" spans="1:2">
      <c r="A84" s="4">
        <v>68</v>
      </c>
      <c r="B84" s="4">
        <v>316</v>
      </c>
    </row>
    <row r="85" spans="1:2">
      <c r="A85" s="4">
        <v>69</v>
      </c>
      <c r="B85" s="4">
        <v>316</v>
      </c>
    </row>
    <row r="86" spans="1:2">
      <c r="A86" s="4">
        <v>70</v>
      </c>
      <c r="B86" s="4">
        <v>277</v>
      </c>
    </row>
    <row r="87" spans="1:2">
      <c r="A87" s="4">
        <v>71</v>
      </c>
      <c r="B87" s="4">
        <v>287</v>
      </c>
    </row>
    <row r="88" spans="1:2">
      <c r="A88" s="4">
        <v>72</v>
      </c>
      <c r="B88" s="4">
        <v>327</v>
      </c>
    </row>
    <row r="89" spans="1:2">
      <c r="A89" s="4">
        <v>73</v>
      </c>
      <c r="B89" s="4">
        <v>320</v>
      </c>
    </row>
    <row r="90" spans="1:2">
      <c r="A90" s="4">
        <v>74</v>
      </c>
      <c r="B90" s="4">
        <v>353</v>
      </c>
    </row>
    <row r="91" spans="1:2">
      <c r="A91" s="4">
        <v>75</v>
      </c>
      <c r="B91" s="4">
        <v>370</v>
      </c>
    </row>
    <row r="92" spans="1:2">
      <c r="A92" s="4">
        <v>76</v>
      </c>
      <c r="B92" s="4">
        <v>397</v>
      </c>
    </row>
    <row r="93" spans="1:2">
      <c r="A93" s="4">
        <v>77</v>
      </c>
      <c r="B93" s="4">
        <v>346</v>
      </c>
    </row>
    <row r="94" spans="1:2">
      <c r="A94" s="4">
        <v>78</v>
      </c>
      <c r="B94" s="4">
        <v>356</v>
      </c>
    </row>
    <row r="95" spans="1:2">
      <c r="A95" s="4">
        <v>79</v>
      </c>
      <c r="B95" s="4">
        <v>332</v>
      </c>
    </row>
    <row r="96" spans="1:2">
      <c r="A96" s="4">
        <v>80</v>
      </c>
      <c r="B96" s="4">
        <v>326</v>
      </c>
    </row>
    <row r="97" spans="1:2">
      <c r="A97" s="4">
        <v>81</v>
      </c>
      <c r="B97" s="4">
        <v>313</v>
      </c>
    </row>
    <row r="98" spans="1:2">
      <c r="A98" s="4">
        <v>82</v>
      </c>
      <c r="B98" s="4">
        <v>306</v>
      </c>
    </row>
    <row r="99" spans="1:2">
      <c r="A99" s="4">
        <v>83</v>
      </c>
      <c r="B99" s="4">
        <v>303</v>
      </c>
    </row>
    <row r="100" spans="1:2">
      <c r="A100" s="4">
        <v>84</v>
      </c>
      <c r="B100" s="4">
        <v>302</v>
      </c>
    </row>
    <row r="101" spans="1:2">
      <c r="A101" s="4">
        <v>85</v>
      </c>
      <c r="B101" s="4">
        <v>372</v>
      </c>
    </row>
    <row r="102" spans="1:2">
      <c r="A102" s="4">
        <v>86</v>
      </c>
      <c r="B102" s="4">
        <v>389</v>
      </c>
    </row>
    <row r="103" spans="1:2">
      <c r="A103" s="4">
        <v>87</v>
      </c>
      <c r="B103" s="4">
        <v>374</v>
      </c>
    </row>
    <row r="104" spans="1:2">
      <c r="A104" s="4">
        <v>88</v>
      </c>
      <c r="B104" s="4">
        <v>394</v>
      </c>
    </row>
    <row r="105" spans="1:2">
      <c r="A105" s="4">
        <v>89</v>
      </c>
      <c r="B105" s="4">
        <v>360</v>
      </c>
    </row>
    <row r="106" spans="1:2">
      <c r="A106" s="4">
        <v>90</v>
      </c>
      <c r="B106" s="4">
        <v>358</v>
      </c>
    </row>
    <row r="107" spans="1:2">
      <c r="A107" s="4">
        <v>91</v>
      </c>
      <c r="B107" s="4">
        <v>343</v>
      </c>
    </row>
    <row r="108" spans="1:2">
      <c r="A108" s="4">
        <v>92</v>
      </c>
      <c r="B108" s="4">
        <v>330</v>
      </c>
    </row>
    <row r="109" spans="1:2">
      <c r="A109" s="4">
        <v>93</v>
      </c>
      <c r="B109" s="4">
        <v>312</v>
      </c>
    </row>
    <row r="110" spans="1:2">
      <c r="A110" s="4">
        <v>94</v>
      </c>
      <c r="B110" s="4">
        <v>306</v>
      </c>
    </row>
    <row r="111" spans="1:2">
      <c r="A111" s="4">
        <v>95</v>
      </c>
      <c r="B111" s="4">
        <v>295</v>
      </c>
    </row>
    <row r="112" spans="1:2">
      <c r="A112" s="4">
        <v>96</v>
      </c>
      <c r="B112" s="4">
        <v>293</v>
      </c>
    </row>
    <row r="113" spans="1:2">
      <c r="A113" s="4">
        <v>97</v>
      </c>
      <c r="B113" s="4">
        <v>352</v>
      </c>
    </row>
    <row r="114" spans="1:2">
      <c r="A114" s="4">
        <v>98</v>
      </c>
      <c r="B114" s="4">
        <v>375</v>
      </c>
    </row>
    <row r="115" spans="1:2">
      <c r="A115" s="4">
        <v>99</v>
      </c>
      <c r="B115" s="4">
        <v>377</v>
      </c>
    </row>
    <row r="116" spans="1:2">
      <c r="A116" s="4">
        <v>100</v>
      </c>
      <c r="B116" s="4">
        <v>374</v>
      </c>
    </row>
    <row r="117" spans="1:2">
      <c r="A117" s="4">
        <v>101</v>
      </c>
      <c r="B117" s="4">
        <v>372</v>
      </c>
    </row>
    <row r="118" spans="1:2">
      <c r="A118" s="4">
        <v>102</v>
      </c>
      <c r="B118" s="4">
        <v>354</v>
      </c>
    </row>
    <row r="119" spans="1:2">
      <c r="A119" s="4">
        <v>103</v>
      </c>
      <c r="B119" s="4">
        <v>329</v>
      </c>
    </row>
    <row r="120" spans="1:2">
      <c r="A120" s="4">
        <v>104</v>
      </c>
      <c r="B120" s="4">
        <v>314</v>
      </c>
    </row>
    <row r="121" spans="1:2">
      <c r="A121" s="4">
        <v>105</v>
      </c>
      <c r="B121" s="4">
        <v>297</v>
      </c>
    </row>
    <row r="122" spans="1:2">
      <c r="A122" s="4">
        <v>106</v>
      </c>
      <c r="B122" s="4">
        <v>280</v>
      </c>
    </row>
    <row r="123" spans="1:2">
      <c r="A123" s="4">
        <v>107</v>
      </c>
      <c r="B123" s="4">
        <v>291</v>
      </c>
    </row>
    <row r="124" spans="1:2">
      <c r="A124" s="4">
        <v>108</v>
      </c>
      <c r="B124" s="4">
        <v>308</v>
      </c>
    </row>
  </sheetData>
  <mergeCells count="2">
    <mergeCell ref="A1:A2"/>
    <mergeCell ref="B1:J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3:N138"/>
  <sheetViews>
    <sheetView tabSelected="1" topLeftCell="A7" zoomScaleNormal="100" workbookViewId="0">
      <selection activeCell="H29" sqref="H29"/>
    </sheetView>
  </sheetViews>
  <sheetFormatPr defaultRowHeight="13.8"/>
  <cols>
    <col min="1" max="16384" width="8.796875" style="3"/>
  </cols>
  <sheetData>
    <row r="3" spans="1:14">
      <c r="A3" s="2" t="s">
        <v>0</v>
      </c>
      <c r="B3" s="6" t="s">
        <v>1</v>
      </c>
      <c r="C3" s="6"/>
      <c r="D3" s="6"/>
      <c r="E3" s="6"/>
      <c r="F3" s="6"/>
      <c r="G3" s="6"/>
      <c r="H3" s="6"/>
      <c r="I3" s="6"/>
      <c r="J3" s="6"/>
    </row>
    <row r="4" spans="1:14">
      <c r="A4" s="2"/>
      <c r="B4" s="4">
        <v>1</v>
      </c>
      <c r="C4" s="4">
        <v>2</v>
      </c>
      <c r="D4" s="4">
        <v>3</v>
      </c>
      <c r="E4" s="4">
        <v>4</v>
      </c>
      <c r="F4" s="4">
        <v>5</v>
      </c>
      <c r="G4" s="4">
        <v>6</v>
      </c>
      <c r="H4" s="4">
        <v>7</v>
      </c>
      <c r="I4" s="4">
        <v>8</v>
      </c>
      <c r="J4" s="4">
        <v>9</v>
      </c>
    </row>
    <row r="5" spans="1:14">
      <c r="A5" s="4">
        <v>1</v>
      </c>
      <c r="B5" s="4">
        <v>293</v>
      </c>
      <c r="C5" s="4">
        <v>311</v>
      </c>
      <c r="D5" s="4">
        <v>327</v>
      </c>
      <c r="E5" s="4">
        <v>328</v>
      </c>
      <c r="F5" s="4">
        <v>317</v>
      </c>
      <c r="G5" s="4">
        <v>326</v>
      </c>
      <c r="H5" s="4">
        <v>320</v>
      </c>
      <c r="I5" s="4">
        <v>372</v>
      </c>
      <c r="J5" s="4">
        <v>352</v>
      </c>
      <c r="K5" s="3">
        <f>SUM(B5:J5)</f>
        <v>2946</v>
      </c>
      <c r="L5" s="5">
        <f>K5/9</f>
        <v>327.33333333333331</v>
      </c>
      <c r="M5" s="1">
        <f>100*L5*12/L$17</f>
        <v>98.621882497349773</v>
      </c>
      <c r="N5" s="1">
        <f>$E$18*(M5/100-1)</f>
        <v>-4.574074074074062</v>
      </c>
    </row>
    <row r="6" spans="1:14">
      <c r="A6" s="4">
        <v>2</v>
      </c>
      <c r="B6" s="4">
        <v>367</v>
      </c>
      <c r="C6" s="4">
        <v>355</v>
      </c>
      <c r="D6" s="4">
        <v>329</v>
      </c>
      <c r="E6" s="4">
        <v>407</v>
      </c>
      <c r="F6" s="4">
        <v>346</v>
      </c>
      <c r="G6" s="4">
        <v>357</v>
      </c>
      <c r="H6" s="4">
        <v>353</v>
      </c>
      <c r="I6" s="4">
        <v>389</v>
      </c>
      <c r="J6" s="4">
        <v>375</v>
      </c>
      <c r="K6" s="3">
        <f t="shared" ref="K6:K16" si="0">SUM(B6:J6)</f>
        <v>3278</v>
      </c>
      <c r="L6" s="5">
        <f t="shared" ref="L6:L16" si="1">K6/9</f>
        <v>364.22222222222223</v>
      </c>
      <c r="M6" s="1">
        <f t="shared" ref="M6:M16" si="2">100*L6*12/L$17</f>
        <v>109.73609328795405</v>
      </c>
      <c r="N6" s="1">
        <f t="shared" ref="N6:N16" si="3">$E$18*(M6/100-1)</f>
        <v>32.314814814814859</v>
      </c>
    </row>
    <row r="7" spans="1:14">
      <c r="A7" s="4">
        <v>3</v>
      </c>
      <c r="B7" s="4">
        <v>361</v>
      </c>
      <c r="C7" s="4">
        <v>357</v>
      </c>
      <c r="D7" s="4">
        <v>390</v>
      </c>
      <c r="E7" s="4">
        <v>392</v>
      </c>
      <c r="F7" s="4">
        <v>353</v>
      </c>
      <c r="G7" s="4">
        <v>379</v>
      </c>
      <c r="H7" s="4">
        <v>370</v>
      </c>
      <c r="I7" s="4">
        <v>374</v>
      </c>
      <c r="J7" s="4">
        <v>377</v>
      </c>
      <c r="K7" s="3">
        <f t="shared" si="0"/>
        <v>3353</v>
      </c>
      <c r="L7" s="5">
        <f t="shared" si="1"/>
        <v>372.55555555555554</v>
      </c>
      <c r="M7" s="1">
        <f t="shared" si="2"/>
        <v>112.24683367739776</v>
      </c>
      <c r="N7" s="1">
        <f t="shared" si="3"/>
        <v>40.648148148148159</v>
      </c>
    </row>
    <row r="8" spans="1:14">
      <c r="A8" s="4">
        <v>4</v>
      </c>
      <c r="B8" s="4">
        <v>359</v>
      </c>
      <c r="C8" s="4">
        <v>364</v>
      </c>
      <c r="D8" s="4">
        <v>389</v>
      </c>
      <c r="E8" s="4">
        <v>370</v>
      </c>
      <c r="F8" s="4">
        <v>350</v>
      </c>
      <c r="G8" s="4">
        <v>383</v>
      </c>
      <c r="H8" s="4">
        <v>397</v>
      </c>
      <c r="I8" s="4">
        <v>394</v>
      </c>
      <c r="J8" s="4">
        <v>374</v>
      </c>
      <c r="K8" s="3">
        <f t="shared" si="0"/>
        <v>3380</v>
      </c>
      <c r="L8" s="5">
        <f t="shared" si="1"/>
        <v>375.55555555555554</v>
      </c>
      <c r="M8" s="1">
        <f t="shared" si="2"/>
        <v>113.1507002175975</v>
      </c>
      <c r="N8" s="1">
        <f t="shared" si="3"/>
        <v>43.648148148148145</v>
      </c>
    </row>
    <row r="9" spans="1:14">
      <c r="A9" s="4">
        <v>5</v>
      </c>
      <c r="B9" s="4">
        <v>348</v>
      </c>
      <c r="C9" s="4">
        <v>354</v>
      </c>
      <c r="D9" s="4">
        <v>378</v>
      </c>
      <c r="E9" s="4">
        <v>375</v>
      </c>
      <c r="F9" s="4">
        <v>344</v>
      </c>
      <c r="G9" s="4">
        <v>360</v>
      </c>
      <c r="H9" s="4">
        <v>346</v>
      </c>
      <c r="I9" s="4">
        <v>360</v>
      </c>
      <c r="J9" s="4">
        <v>372</v>
      </c>
      <c r="K9" s="3">
        <f t="shared" si="0"/>
        <v>3237</v>
      </c>
      <c r="L9" s="5">
        <f t="shared" si="1"/>
        <v>359.66666666666669</v>
      </c>
      <c r="M9" s="1">
        <f t="shared" si="2"/>
        <v>108.36355520839147</v>
      </c>
      <c r="N9" s="1">
        <f t="shared" si="3"/>
        <v>27.75925925925932</v>
      </c>
    </row>
    <row r="10" spans="1:14">
      <c r="A10" s="4">
        <v>6</v>
      </c>
      <c r="B10" s="4">
        <v>344</v>
      </c>
      <c r="C10" s="4">
        <v>353</v>
      </c>
      <c r="D10" s="4">
        <v>349</v>
      </c>
      <c r="E10" s="4">
        <v>342</v>
      </c>
      <c r="F10" s="4">
        <v>332</v>
      </c>
      <c r="G10" s="4">
        <v>360</v>
      </c>
      <c r="H10" s="4">
        <v>356</v>
      </c>
      <c r="I10" s="4">
        <v>358</v>
      </c>
      <c r="J10" s="4">
        <v>354</v>
      </c>
      <c r="K10" s="3">
        <f t="shared" si="0"/>
        <v>3148</v>
      </c>
      <c r="L10" s="5">
        <f t="shared" si="1"/>
        <v>349.77777777777777</v>
      </c>
      <c r="M10" s="1">
        <f t="shared" si="2"/>
        <v>105.38414327958488</v>
      </c>
      <c r="N10" s="1">
        <f t="shared" si="3"/>
        <v>17.870370370370313</v>
      </c>
    </row>
    <row r="11" spans="1:14">
      <c r="A11" s="4">
        <v>7</v>
      </c>
      <c r="B11" s="4">
        <v>343</v>
      </c>
      <c r="C11" s="4">
        <v>342</v>
      </c>
      <c r="D11" s="4">
        <v>352</v>
      </c>
      <c r="E11" s="4">
        <v>331</v>
      </c>
      <c r="F11" s="4">
        <v>337</v>
      </c>
      <c r="G11" s="4">
        <v>339</v>
      </c>
      <c r="H11" s="4">
        <v>332</v>
      </c>
      <c r="I11" s="4">
        <v>343</v>
      </c>
      <c r="J11" s="4">
        <v>329</v>
      </c>
      <c r="K11" s="3">
        <f t="shared" si="0"/>
        <v>3048</v>
      </c>
      <c r="L11" s="5">
        <f t="shared" si="1"/>
        <v>338.66666666666669</v>
      </c>
      <c r="M11" s="1">
        <f t="shared" si="2"/>
        <v>102.03648942699327</v>
      </c>
      <c r="N11" s="1">
        <f t="shared" si="3"/>
        <v>6.759259259259295</v>
      </c>
    </row>
    <row r="12" spans="1:14">
      <c r="A12" s="4">
        <v>8</v>
      </c>
      <c r="B12" s="4">
        <v>313</v>
      </c>
      <c r="C12" s="4">
        <v>320</v>
      </c>
      <c r="D12" s="4">
        <v>332</v>
      </c>
      <c r="E12" s="4">
        <v>323</v>
      </c>
      <c r="F12" s="4">
        <v>307</v>
      </c>
      <c r="G12" s="4">
        <v>316</v>
      </c>
      <c r="H12" s="4">
        <v>326</v>
      </c>
      <c r="I12" s="4">
        <v>330</v>
      </c>
      <c r="J12" s="4">
        <v>314</v>
      </c>
      <c r="K12" s="3">
        <f t="shared" si="0"/>
        <v>2881</v>
      </c>
      <c r="L12" s="5">
        <f t="shared" si="1"/>
        <v>320.11111111111109</v>
      </c>
      <c r="M12" s="1">
        <f t="shared" si="2"/>
        <v>96.445907493165208</v>
      </c>
      <c r="N12" s="1">
        <f t="shared" si="3"/>
        <v>-11.796296296296298</v>
      </c>
    </row>
    <row r="13" spans="1:14">
      <c r="A13" s="4">
        <v>9</v>
      </c>
      <c r="B13" s="4">
        <v>310</v>
      </c>
      <c r="C13" s="4">
        <v>291</v>
      </c>
      <c r="D13" s="4">
        <v>315</v>
      </c>
      <c r="E13" s="4">
        <v>289</v>
      </c>
      <c r="F13" s="4">
        <v>294</v>
      </c>
      <c r="G13" s="4">
        <v>316</v>
      </c>
      <c r="H13" s="4">
        <v>313</v>
      </c>
      <c r="I13" s="4">
        <v>312</v>
      </c>
      <c r="J13" s="4">
        <v>297</v>
      </c>
      <c r="K13" s="3">
        <f t="shared" si="0"/>
        <v>2737</v>
      </c>
      <c r="L13" s="5">
        <f t="shared" si="1"/>
        <v>304.11111111111109</v>
      </c>
      <c r="M13" s="1">
        <f t="shared" si="2"/>
        <v>91.625285945433248</v>
      </c>
      <c r="N13" s="1">
        <f t="shared" si="3"/>
        <v>-27.796296296296291</v>
      </c>
    </row>
    <row r="14" spans="1:14">
      <c r="A14" s="4">
        <v>10</v>
      </c>
      <c r="B14" s="4">
        <v>280</v>
      </c>
      <c r="C14" s="4">
        <v>299</v>
      </c>
      <c r="D14" s="4">
        <v>300</v>
      </c>
      <c r="E14" s="4">
        <v>293</v>
      </c>
      <c r="F14" s="4">
        <v>268</v>
      </c>
      <c r="G14" s="4">
        <v>277</v>
      </c>
      <c r="H14" s="4">
        <v>306</v>
      </c>
      <c r="I14" s="4">
        <v>306</v>
      </c>
      <c r="J14" s="4">
        <v>280</v>
      </c>
      <c r="K14" s="3">
        <f t="shared" si="0"/>
        <v>2609</v>
      </c>
      <c r="L14" s="5">
        <f t="shared" si="1"/>
        <v>289.88888888888891</v>
      </c>
      <c r="M14" s="1">
        <f t="shared" si="2"/>
        <v>87.340289014115953</v>
      </c>
      <c r="N14" s="1">
        <f t="shared" si="3"/>
        <v>-42.018518518518462</v>
      </c>
    </row>
    <row r="15" spans="1:14">
      <c r="A15" s="4">
        <v>11</v>
      </c>
      <c r="B15" s="4">
        <v>274</v>
      </c>
      <c r="C15" s="4">
        <v>271</v>
      </c>
      <c r="D15" s="4">
        <v>291</v>
      </c>
      <c r="E15" s="4">
        <v>272</v>
      </c>
      <c r="F15" s="4">
        <v>261</v>
      </c>
      <c r="G15" s="4">
        <v>287</v>
      </c>
      <c r="H15" s="4">
        <v>303</v>
      </c>
      <c r="I15" s="4">
        <v>295</v>
      </c>
      <c r="J15" s="4">
        <v>291</v>
      </c>
      <c r="K15" s="3">
        <f t="shared" si="0"/>
        <v>2545</v>
      </c>
      <c r="L15" s="5">
        <f t="shared" si="1"/>
        <v>282.77777777777777</v>
      </c>
      <c r="M15" s="1">
        <f t="shared" si="2"/>
        <v>85.197790548457291</v>
      </c>
      <c r="N15" s="1">
        <f t="shared" si="3"/>
        <v>-49.12962962962964</v>
      </c>
    </row>
    <row r="16" spans="1:14">
      <c r="A16" s="4">
        <v>12</v>
      </c>
      <c r="B16" s="4">
        <v>282</v>
      </c>
      <c r="C16" s="4">
        <v>266</v>
      </c>
      <c r="D16" s="4">
        <v>299</v>
      </c>
      <c r="E16" s="4">
        <v>299</v>
      </c>
      <c r="F16" s="4">
        <v>308</v>
      </c>
      <c r="G16" s="4">
        <v>327</v>
      </c>
      <c r="H16" s="4">
        <v>302</v>
      </c>
      <c r="I16" s="4">
        <v>293</v>
      </c>
      <c r="J16" s="4">
        <v>308</v>
      </c>
      <c r="K16" s="3">
        <f t="shared" si="0"/>
        <v>2684</v>
      </c>
      <c r="L16" s="5">
        <f t="shared" si="1"/>
        <v>298.22222222222223</v>
      </c>
      <c r="M16" s="1">
        <f t="shared" si="2"/>
        <v>89.851029403559679</v>
      </c>
      <c r="N16" s="1">
        <f t="shared" si="3"/>
        <v>-33.685185185185162</v>
      </c>
    </row>
    <row r="17" spans="1:14">
      <c r="L17" s="7">
        <f>SUM(L5:L16)</f>
        <v>3982.8888888888887</v>
      </c>
      <c r="M17" s="7">
        <f t="shared" ref="M17:N17" si="4">SUM(M5:M16)</f>
        <v>1200.0000000000002</v>
      </c>
      <c r="N17" s="7">
        <f t="shared" si="4"/>
        <v>1.7763568394002505E-13</v>
      </c>
    </row>
    <row r="18" spans="1:14">
      <c r="C18" s="3" t="s">
        <v>2</v>
      </c>
      <c r="E18" s="3">
        <f>AVERAGE(B5:J16)</f>
        <v>331.90740740740739</v>
      </c>
      <c r="H18" s="8">
        <v>328.90169608861197</v>
      </c>
    </row>
    <row r="19" spans="1:14" ht="14.4" thickBot="1">
      <c r="A19" s="4">
        <v>1</v>
      </c>
      <c r="B19" s="4">
        <v>293</v>
      </c>
      <c r="C19" s="3">
        <v>-4.574074074074062</v>
      </c>
      <c r="D19" s="3">
        <f>$H$19*A19+$H$18</f>
        <v>328.9568467550119</v>
      </c>
      <c r="E19" s="3">
        <f>B19-C19-D19</f>
        <v>-31.382772680937819</v>
      </c>
      <c r="F19" s="3">
        <f>D19+C19+E19</f>
        <v>293</v>
      </c>
      <c r="H19" s="9">
        <v>5.5150666399916164E-2</v>
      </c>
    </row>
    <row r="20" spans="1:14">
      <c r="A20" s="4">
        <v>2</v>
      </c>
      <c r="B20" s="4">
        <v>367</v>
      </c>
      <c r="C20" s="3">
        <v>32.314814814814859</v>
      </c>
      <c r="D20" s="3">
        <f t="shared" ref="D20:D83" si="5">$H$19*A20+$H$18</f>
        <v>329.01199742141182</v>
      </c>
      <c r="E20" s="3">
        <f t="shared" ref="E20:E83" si="6">B20-C20-D20</f>
        <v>5.6731877637733419</v>
      </c>
      <c r="F20" s="3">
        <f t="shared" ref="F20:F83" si="7">D20+C20+E20</f>
        <v>367</v>
      </c>
    </row>
    <row r="21" spans="1:14">
      <c r="A21" s="4">
        <v>3</v>
      </c>
      <c r="B21" s="4">
        <v>361</v>
      </c>
      <c r="C21" s="3">
        <v>40.648148148148159</v>
      </c>
      <c r="D21" s="3">
        <f t="shared" si="5"/>
        <v>329.06714808781174</v>
      </c>
      <c r="E21" s="3">
        <f t="shared" si="6"/>
        <v>-8.7152962359598973</v>
      </c>
      <c r="F21" s="3">
        <f t="shared" si="7"/>
        <v>361</v>
      </c>
    </row>
    <row r="22" spans="1:14">
      <c r="A22" s="4">
        <v>4</v>
      </c>
      <c r="B22" s="4">
        <v>359</v>
      </c>
      <c r="C22" s="3">
        <v>43.648148148148145</v>
      </c>
      <c r="D22" s="3">
        <f t="shared" si="5"/>
        <v>329.12229875421161</v>
      </c>
      <c r="E22" s="3">
        <f t="shared" si="6"/>
        <v>-13.770446902359765</v>
      </c>
      <c r="F22" s="3">
        <f t="shared" si="7"/>
        <v>359</v>
      </c>
    </row>
    <row r="23" spans="1:14">
      <c r="A23" s="4">
        <v>5</v>
      </c>
      <c r="B23" s="4">
        <v>348</v>
      </c>
      <c r="C23" s="3">
        <v>27.75925925925932</v>
      </c>
      <c r="D23" s="3">
        <f t="shared" si="5"/>
        <v>329.17744942061154</v>
      </c>
      <c r="E23" s="3">
        <f t="shared" si="6"/>
        <v>-8.9367086798708328</v>
      </c>
      <c r="F23" s="3">
        <f t="shared" si="7"/>
        <v>348</v>
      </c>
      <c r="H23" s="3">
        <f>H19*2+H18</f>
        <v>329.01199742141182</v>
      </c>
    </row>
    <row r="24" spans="1:14">
      <c r="A24" s="4">
        <v>6</v>
      </c>
      <c r="B24" s="4">
        <v>344</v>
      </c>
      <c r="C24" s="3">
        <v>17.870370370370313</v>
      </c>
      <c r="D24" s="3">
        <f t="shared" si="5"/>
        <v>329.23260008701146</v>
      </c>
      <c r="E24" s="3">
        <f t="shared" si="6"/>
        <v>-3.1029704573817867</v>
      </c>
      <c r="F24" s="3">
        <f t="shared" si="7"/>
        <v>344</v>
      </c>
    </row>
    <row r="25" spans="1:14">
      <c r="A25" s="4">
        <v>7</v>
      </c>
      <c r="B25" s="4">
        <v>343</v>
      </c>
      <c r="C25" s="3">
        <v>6.759259259259295</v>
      </c>
      <c r="D25" s="3">
        <f t="shared" si="5"/>
        <v>329.28775075341139</v>
      </c>
      <c r="E25" s="3">
        <f t="shared" si="6"/>
        <v>6.9529899873293175</v>
      </c>
      <c r="F25" s="3">
        <f t="shared" si="7"/>
        <v>343</v>
      </c>
    </row>
    <row r="26" spans="1:14">
      <c r="A26" s="4">
        <v>8</v>
      </c>
      <c r="B26" s="4">
        <v>313</v>
      </c>
      <c r="C26" s="3">
        <v>-11.796296296296298</v>
      </c>
      <c r="D26" s="3">
        <f t="shared" si="5"/>
        <v>329.34290141981131</v>
      </c>
      <c r="E26" s="3">
        <f t="shared" si="6"/>
        <v>-4.5466051235150076</v>
      </c>
      <c r="F26" s="3">
        <f t="shared" si="7"/>
        <v>313</v>
      </c>
    </row>
    <row r="27" spans="1:14">
      <c r="A27" s="4">
        <v>9</v>
      </c>
      <c r="B27" s="4">
        <v>310</v>
      </c>
      <c r="C27" s="3">
        <v>-27.796296296296291</v>
      </c>
      <c r="D27" s="3">
        <f t="shared" si="5"/>
        <v>329.39805208621124</v>
      </c>
      <c r="E27" s="3">
        <f t="shared" si="6"/>
        <v>8.3982442100850676</v>
      </c>
      <c r="F27" s="3">
        <f t="shared" si="7"/>
        <v>310</v>
      </c>
    </row>
    <row r="28" spans="1:14">
      <c r="A28" s="4">
        <v>10</v>
      </c>
      <c r="B28" s="4">
        <v>280</v>
      </c>
      <c r="C28" s="3">
        <v>-42.018518518518462</v>
      </c>
      <c r="D28" s="3">
        <f t="shared" si="5"/>
        <v>329.45320275261111</v>
      </c>
      <c r="E28" s="3">
        <f t="shared" si="6"/>
        <v>-7.4346842340926287</v>
      </c>
      <c r="F28" s="3">
        <f t="shared" si="7"/>
        <v>280</v>
      </c>
    </row>
    <row r="29" spans="1:14">
      <c r="A29" s="4">
        <v>11</v>
      </c>
      <c r="B29" s="4">
        <v>274</v>
      </c>
      <c r="C29" s="3">
        <v>-49.12962962962964</v>
      </c>
      <c r="D29" s="3">
        <f t="shared" si="5"/>
        <v>329.50835341901103</v>
      </c>
      <c r="E29" s="3">
        <f t="shared" si="6"/>
        <v>-6.3787237893814108</v>
      </c>
      <c r="F29" s="3">
        <f t="shared" si="7"/>
        <v>274</v>
      </c>
    </row>
    <row r="30" spans="1:14">
      <c r="A30" s="4">
        <v>12</v>
      </c>
      <c r="B30" s="4">
        <v>282</v>
      </c>
      <c r="C30" s="3">
        <v>-33.685185185185162</v>
      </c>
      <c r="D30" s="3">
        <f t="shared" si="5"/>
        <v>329.56350408541095</v>
      </c>
      <c r="E30" s="3">
        <f t="shared" si="6"/>
        <v>-13.878318900225793</v>
      </c>
      <c r="F30" s="3">
        <f t="shared" si="7"/>
        <v>282</v>
      </c>
    </row>
    <row r="31" spans="1:14">
      <c r="A31" s="4">
        <v>13</v>
      </c>
      <c r="B31" s="4">
        <v>311</v>
      </c>
      <c r="C31" s="3">
        <v>-4.574074074074062</v>
      </c>
      <c r="D31" s="3">
        <f t="shared" si="5"/>
        <v>329.61865475181088</v>
      </c>
      <c r="E31" s="3">
        <v>-31.382772680937819</v>
      </c>
      <c r="F31" s="3">
        <f t="shared" si="7"/>
        <v>293.66180799679898</v>
      </c>
    </row>
    <row r="32" spans="1:14">
      <c r="A32" s="4">
        <v>14</v>
      </c>
      <c r="B32" s="4">
        <v>355</v>
      </c>
      <c r="C32" s="3">
        <v>32.314814814814859</v>
      </c>
      <c r="D32" s="3">
        <f t="shared" si="5"/>
        <v>329.6738054182108</v>
      </c>
      <c r="E32" s="3">
        <v>5.6731877637733419</v>
      </c>
      <c r="F32" s="3">
        <f t="shared" si="7"/>
        <v>367.66180799679898</v>
      </c>
    </row>
    <row r="33" spans="1:6">
      <c r="A33" s="4">
        <v>15</v>
      </c>
      <c r="B33" s="4">
        <v>357</v>
      </c>
      <c r="C33" s="3">
        <v>40.648148148148159</v>
      </c>
      <c r="D33" s="3">
        <f t="shared" si="5"/>
        <v>329.72895608461073</v>
      </c>
      <c r="E33" s="3">
        <v>-8.7152962359598973</v>
      </c>
      <c r="F33" s="3">
        <f t="shared" si="7"/>
        <v>361.66180799679898</v>
      </c>
    </row>
    <row r="34" spans="1:6">
      <c r="A34" s="4">
        <v>16</v>
      </c>
      <c r="B34" s="4">
        <v>364</v>
      </c>
      <c r="C34" s="3">
        <v>43.648148148148145</v>
      </c>
      <c r="D34" s="3">
        <f t="shared" si="5"/>
        <v>329.78410675101065</v>
      </c>
      <c r="E34" s="3">
        <v>-13.770446902359765</v>
      </c>
      <c r="F34" s="3">
        <f t="shared" si="7"/>
        <v>359.66180799679904</v>
      </c>
    </row>
    <row r="35" spans="1:6">
      <c r="A35" s="4">
        <v>17</v>
      </c>
      <c r="B35" s="4">
        <v>354</v>
      </c>
      <c r="C35" s="3">
        <v>27.75925925925932</v>
      </c>
      <c r="D35" s="3">
        <f t="shared" si="5"/>
        <v>329.83925741741052</v>
      </c>
      <c r="E35" s="3">
        <v>-8.9367086798708328</v>
      </c>
      <c r="F35" s="3">
        <f t="shared" si="7"/>
        <v>348.66180799679898</v>
      </c>
    </row>
    <row r="36" spans="1:6">
      <c r="A36" s="4">
        <v>18</v>
      </c>
      <c r="B36" s="4">
        <v>353</v>
      </c>
      <c r="C36" s="3">
        <v>17.870370370370313</v>
      </c>
      <c r="D36" s="3">
        <f t="shared" si="5"/>
        <v>329.89440808381045</v>
      </c>
      <c r="E36" s="3">
        <v>-3.1029704573817867</v>
      </c>
      <c r="F36" s="3">
        <f t="shared" si="7"/>
        <v>344.66180799679898</v>
      </c>
    </row>
    <row r="37" spans="1:6">
      <c r="A37" s="4">
        <v>19</v>
      </c>
      <c r="B37" s="4">
        <v>342</v>
      </c>
      <c r="C37" s="3">
        <v>6.759259259259295</v>
      </c>
      <c r="D37" s="3">
        <f t="shared" si="5"/>
        <v>329.94955875021037</v>
      </c>
      <c r="E37" s="3">
        <v>6.9529899873293175</v>
      </c>
      <c r="F37" s="3">
        <f t="shared" si="7"/>
        <v>343.66180799679898</v>
      </c>
    </row>
    <row r="38" spans="1:6">
      <c r="A38" s="4">
        <v>20</v>
      </c>
      <c r="B38" s="4">
        <v>320</v>
      </c>
      <c r="C38" s="3">
        <v>-11.796296296296298</v>
      </c>
      <c r="D38" s="3">
        <f t="shared" si="5"/>
        <v>330.0047094166103</v>
      </c>
      <c r="E38" s="3">
        <v>-4.5466051235150076</v>
      </c>
      <c r="F38" s="3">
        <f t="shared" si="7"/>
        <v>313.66180799679898</v>
      </c>
    </row>
    <row r="39" spans="1:6">
      <c r="A39" s="4">
        <v>21</v>
      </c>
      <c r="B39" s="4">
        <v>291</v>
      </c>
      <c r="C39" s="3">
        <v>-27.796296296296291</v>
      </c>
      <c r="D39" s="3">
        <f t="shared" si="5"/>
        <v>330.05986008301022</v>
      </c>
      <c r="E39" s="3">
        <v>8.3982442100850676</v>
      </c>
      <c r="F39" s="3">
        <f t="shared" si="7"/>
        <v>310.66180799679898</v>
      </c>
    </row>
    <row r="40" spans="1:6">
      <c r="A40" s="4">
        <v>22</v>
      </c>
      <c r="B40" s="4">
        <v>299</v>
      </c>
      <c r="C40" s="3">
        <v>-42.018518518518462</v>
      </c>
      <c r="D40" s="3">
        <f t="shared" si="5"/>
        <v>330.11501074941015</v>
      </c>
      <c r="E40" s="3">
        <v>-7.4346842340926287</v>
      </c>
      <c r="F40" s="3">
        <f t="shared" si="7"/>
        <v>280.66180799679904</v>
      </c>
    </row>
    <row r="41" spans="1:6">
      <c r="A41" s="4">
        <v>23</v>
      </c>
      <c r="B41" s="4">
        <v>271</v>
      </c>
      <c r="C41" s="3">
        <v>-49.12962962962964</v>
      </c>
      <c r="D41" s="3">
        <f t="shared" si="5"/>
        <v>330.17016141581001</v>
      </c>
      <c r="E41" s="3">
        <v>-6.3787237893814108</v>
      </c>
      <c r="F41" s="3">
        <f t="shared" si="7"/>
        <v>274.66180799679898</v>
      </c>
    </row>
    <row r="42" spans="1:6">
      <c r="A42" s="4">
        <v>24</v>
      </c>
      <c r="B42" s="4">
        <v>266</v>
      </c>
      <c r="C42" s="3">
        <v>-33.685185185185162</v>
      </c>
      <c r="D42" s="3">
        <f t="shared" si="5"/>
        <v>330.22531208220994</v>
      </c>
      <c r="E42" s="3">
        <v>-13.878318900225793</v>
      </c>
      <c r="F42" s="3">
        <f t="shared" si="7"/>
        <v>282.66180799679898</v>
      </c>
    </row>
    <row r="43" spans="1:6">
      <c r="A43" s="4">
        <v>25</v>
      </c>
      <c r="B43" s="4">
        <v>327</v>
      </c>
      <c r="C43" s="3">
        <v>-4.574074074074062</v>
      </c>
      <c r="D43" s="3">
        <f t="shared" si="5"/>
        <v>330.28046274860986</v>
      </c>
      <c r="E43" s="3">
        <v>-31.382772680937819</v>
      </c>
      <c r="F43" s="3">
        <f t="shared" si="7"/>
        <v>294.32361599359797</v>
      </c>
    </row>
    <row r="44" spans="1:6">
      <c r="A44" s="4">
        <v>26</v>
      </c>
      <c r="B44" s="4">
        <v>329</v>
      </c>
      <c r="C44" s="3">
        <v>32.314814814814859</v>
      </c>
      <c r="D44" s="3">
        <f t="shared" si="5"/>
        <v>330.33561341500979</v>
      </c>
      <c r="E44" s="3">
        <v>5.6731877637733419</v>
      </c>
      <c r="F44" s="3">
        <f t="shared" si="7"/>
        <v>368.32361599359797</v>
      </c>
    </row>
    <row r="45" spans="1:6">
      <c r="A45" s="4">
        <v>27</v>
      </c>
      <c r="B45" s="4">
        <v>390</v>
      </c>
      <c r="C45" s="3">
        <v>40.648148148148159</v>
      </c>
      <c r="D45" s="3">
        <f t="shared" si="5"/>
        <v>330.39076408140971</v>
      </c>
      <c r="E45" s="3">
        <v>-8.7152962359598973</v>
      </c>
      <c r="F45" s="3">
        <f t="shared" si="7"/>
        <v>362.32361599359797</v>
      </c>
    </row>
    <row r="46" spans="1:6">
      <c r="A46" s="4">
        <v>28</v>
      </c>
      <c r="B46" s="4">
        <v>389</v>
      </c>
      <c r="C46" s="3">
        <v>43.648148148148145</v>
      </c>
      <c r="D46" s="3">
        <f t="shared" si="5"/>
        <v>330.44591474780964</v>
      </c>
      <c r="E46" s="3">
        <v>-13.770446902359765</v>
      </c>
      <c r="F46" s="3">
        <f t="shared" si="7"/>
        <v>360.32361599359803</v>
      </c>
    </row>
    <row r="47" spans="1:6">
      <c r="A47" s="4">
        <v>29</v>
      </c>
      <c r="B47" s="4">
        <v>378</v>
      </c>
      <c r="C47" s="3">
        <v>27.75925925925932</v>
      </c>
      <c r="D47" s="3">
        <f t="shared" si="5"/>
        <v>330.50106541420956</v>
      </c>
      <c r="E47" s="3">
        <v>-8.9367086798708328</v>
      </c>
      <c r="F47" s="3">
        <f t="shared" si="7"/>
        <v>349.32361599359803</v>
      </c>
    </row>
    <row r="48" spans="1:6">
      <c r="A48" s="4">
        <v>30</v>
      </c>
      <c r="B48" s="4">
        <v>349</v>
      </c>
      <c r="C48" s="3">
        <v>17.870370370370313</v>
      </c>
      <c r="D48" s="3">
        <f t="shared" si="5"/>
        <v>330.55621608060943</v>
      </c>
      <c r="E48" s="3">
        <v>-3.1029704573817867</v>
      </c>
      <c r="F48" s="3">
        <f t="shared" si="7"/>
        <v>345.32361599359797</v>
      </c>
    </row>
    <row r="49" spans="1:6">
      <c r="A49" s="4">
        <v>31</v>
      </c>
      <c r="B49" s="4">
        <v>352</v>
      </c>
      <c r="C49" s="3">
        <v>6.759259259259295</v>
      </c>
      <c r="D49" s="3">
        <f t="shared" si="5"/>
        <v>330.61136674700936</v>
      </c>
      <c r="E49" s="3">
        <v>6.9529899873293175</v>
      </c>
      <c r="F49" s="3">
        <f t="shared" si="7"/>
        <v>344.32361599359797</v>
      </c>
    </row>
    <row r="50" spans="1:6">
      <c r="A50" s="4">
        <v>32</v>
      </c>
      <c r="B50" s="4">
        <v>332</v>
      </c>
      <c r="C50" s="3">
        <v>-11.796296296296298</v>
      </c>
      <c r="D50" s="3">
        <f t="shared" si="5"/>
        <v>330.66651741340928</v>
      </c>
      <c r="E50" s="3">
        <v>-4.5466051235150076</v>
      </c>
      <c r="F50" s="3">
        <f t="shared" si="7"/>
        <v>314.32361599359797</v>
      </c>
    </row>
    <row r="51" spans="1:6">
      <c r="A51" s="4">
        <v>33</v>
      </c>
      <c r="B51" s="4">
        <v>315</v>
      </c>
      <c r="C51" s="3">
        <v>-27.796296296296291</v>
      </c>
      <c r="D51" s="3">
        <f t="shared" si="5"/>
        <v>330.72166807980921</v>
      </c>
      <c r="E51" s="3">
        <v>8.3982442100850676</v>
      </c>
      <c r="F51" s="3">
        <f t="shared" si="7"/>
        <v>311.32361599359797</v>
      </c>
    </row>
    <row r="52" spans="1:6">
      <c r="A52" s="4">
        <v>34</v>
      </c>
      <c r="B52" s="4">
        <v>300</v>
      </c>
      <c r="C52" s="3">
        <v>-42.018518518518462</v>
      </c>
      <c r="D52" s="3">
        <f t="shared" si="5"/>
        <v>330.77681874620913</v>
      </c>
      <c r="E52" s="3">
        <v>-7.4346842340926287</v>
      </c>
      <c r="F52" s="3">
        <f t="shared" si="7"/>
        <v>281.32361599359803</v>
      </c>
    </row>
    <row r="53" spans="1:6">
      <c r="A53" s="4">
        <v>35</v>
      </c>
      <c r="B53" s="4">
        <v>291</v>
      </c>
      <c r="C53" s="3">
        <v>-49.12962962962964</v>
      </c>
      <c r="D53" s="3">
        <f t="shared" si="5"/>
        <v>330.83196941260906</v>
      </c>
      <c r="E53" s="3">
        <v>-6.3787237893814108</v>
      </c>
      <c r="F53" s="3">
        <f t="shared" si="7"/>
        <v>275.32361599359803</v>
      </c>
    </row>
    <row r="54" spans="1:6">
      <c r="A54" s="4">
        <v>36</v>
      </c>
      <c r="B54" s="4">
        <v>299</v>
      </c>
      <c r="C54" s="3">
        <v>-33.685185185185162</v>
      </c>
      <c r="D54" s="3">
        <f t="shared" si="5"/>
        <v>330.88712007900898</v>
      </c>
      <c r="E54" s="3">
        <v>-13.878318900225793</v>
      </c>
      <c r="F54" s="3">
        <f t="shared" si="7"/>
        <v>283.32361599359803</v>
      </c>
    </row>
    <row r="55" spans="1:6">
      <c r="A55" s="4">
        <v>37</v>
      </c>
      <c r="B55" s="4">
        <v>328</v>
      </c>
      <c r="C55" s="3">
        <v>-4.574074074074062</v>
      </c>
      <c r="D55" s="3">
        <f t="shared" si="5"/>
        <v>330.94227074540885</v>
      </c>
      <c r="E55" s="3">
        <v>-31.382772680937819</v>
      </c>
      <c r="F55" s="3">
        <f t="shared" si="7"/>
        <v>294.98542399039695</v>
      </c>
    </row>
    <row r="56" spans="1:6">
      <c r="A56" s="4">
        <v>38</v>
      </c>
      <c r="B56" s="4">
        <v>407</v>
      </c>
      <c r="C56" s="3">
        <v>32.314814814814859</v>
      </c>
      <c r="D56" s="3">
        <f t="shared" si="5"/>
        <v>330.99742141180877</v>
      </c>
      <c r="E56" s="3">
        <v>5.6731877637733419</v>
      </c>
      <c r="F56" s="3">
        <f t="shared" si="7"/>
        <v>368.98542399039695</v>
      </c>
    </row>
    <row r="57" spans="1:6">
      <c r="A57" s="4">
        <v>39</v>
      </c>
      <c r="B57" s="4">
        <v>392</v>
      </c>
      <c r="C57" s="3">
        <v>40.648148148148159</v>
      </c>
      <c r="D57" s="3">
        <f t="shared" si="5"/>
        <v>331.0525720782087</v>
      </c>
      <c r="E57" s="3">
        <v>-8.7152962359598973</v>
      </c>
      <c r="F57" s="3">
        <f t="shared" si="7"/>
        <v>362.98542399039695</v>
      </c>
    </row>
    <row r="58" spans="1:6">
      <c r="A58" s="4">
        <v>40</v>
      </c>
      <c r="B58" s="4">
        <v>370</v>
      </c>
      <c r="C58" s="3">
        <v>43.648148148148145</v>
      </c>
      <c r="D58" s="3">
        <f t="shared" si="5"/>
        <v>331.10772274460862</v>
      </c>
      <c r="E58" s="3">
        <v>-13.770446902359765</v>
      </c>
      <c r="F58" s="3">
        <f t="shared" si="7"/>
        <v>360.98542399039701</v>
      </c>
    </row>
    <row r="59" spans="1:6">
      <c r="A59" s="4">
        <v>41</v>
      </c>
      <c r="B59" s="4">
        <v>375</v>
      </c>
      <c r="C59" s="3">
        <v>27.75925925925932</v>
      </c>
      <c r="D59" s="3">
        <f t="shared" si="5"/>
        <v>331.16287341100855</v>
      </c>
      <c r="E59" s="3">
        <v>-8.9367086798708328</v>
      </c>
      <c r="F59" s="3">
        <f t="shared" si="7"/>
        <v>349.98542399039701</v>
      </c>
    </row>
    <row r="60" spans="1:6">
      <c r="A60" s="4">
        <v>42</v>
      </c>
      <c r="B60" s="4">
        <v>342</v>
      </c>
      <c r="C60" s="3">
        <v>17.870370370370313</v>
      </c>
      <c r="D60" s="3">
        <f t="shared" si="5"/>
        <v>331.21802407740847</v>
      </c>
      <c r="E60" s="3">
        <v>-3.1029704573817867</v>
      </c>
      <c r="F60" s="3">
        <f t="shared" si="7"/>
        <v>345.98542399039701</v>
      </c>
    </row>
    <row r="61" spans="1:6">
      <c r="A61" s="4">
        <v>43</v>
      </c>
      <c r="B61" s="4">
        <v>331</v>
      </c>
      <c r="C61" s="3">
        <v>6.759259259259295</v>
      </c>
      <c r="D61" s="3">
        <f t="shared" si="5"/>
        <v>331.27317474380834</v>
      </c>
      <c r="E61" s="3">
        <v>6.9529899873293175</v>
      </c>
      <c r="F61" s="3">
        <f t="shared" si="7"/>
        <v>344.98542399039695</v>
      </c>
    </row>
    <row r="62" spans="1:6">
      <c r="A62" s="4">
        <v>44</v>
      </c>
      <c r="B62" s="4">
        <v>323</v>
      </c>
      <c r="C62" s="3">
        <v>-11.796296296296298</v>
      </c>
      <c r="D62" s="3">
        <f t="shared" si="5"/>
        <v>331.32832541020827</v>
      </c>
      <c r="E62" s="3">
        <v>-4.5466051235150076</v>
      </c>
      <c r="F62" s="3">
        <f t="shared" si="7"/>
        <v>314.98542399039695</v>
      </c>
    </row>
    <row r="63" spans="1:6">
      <c r="A63" s="4">
        <v>45</v>
      </c>
      <c r="B63" s="4">
        <v>289</v>
      </c>
      <c r="C63" s="3">
        <v>-27.796296296296291</v>
      </c>
      <c r="D63" s="3">
        <f t="shared" si="5"/>
        <v>331.38347607660819</v>
      </c>
      <c r="E63" s="3">
        <v>8.3982442100850676</v>
      </c>
      <c r="F63" s="3">
        <f t="shared" si="7"/>
        <v>311.98542399039695</v>
      </c>
    </row>
    <row r="64" spans="1:6">
      <c r="A64" s="4">
        <v>46</v>
      </c>
      <c r="B64" s="4">
        <v>293</v>
      </c>
      <c r="C64" s="3">
        <v>-42.018518518518462</v>
      </c>
      <c r="D64" s="3">
        <f t="shared" si="5"/>
        <v>331.43862674300811</v>
      </c>
      <c r="E64" s="3">
        <v>-7.4346842340926287</v>
      </c>
      <c r="F64" s="3">
        <f t="shared" si="7"/>
        <v>281.98542399039701</v>
      </c>
    </row>
    <row r="65" spans="1:6">
      <c r="A65" s="4">
        <v>47</v>
      </c>
      <c r="B65" s="4">
        <v>272</v>
      </c>
      <c r="C65" s="3">
        <v>-49.12962962962964</v>
      </c>
      <c r="D65" s="3">
        <f t="shared" si="5"/>
        <v>331.49377740940804</v>
      </c>
      <c r="E65" s="3">
        <v>-6.3787237893814108</v>
      </c>
      <c r="F65" s="3">
        <f t="shared" si="7"/>
        <v>275.98542399039701</v>
      </c>
    </row>
    <row r="66" spans="1:6">
      <c r="A66" s="4">
        <v>48</v>
      </c>
      <c r="B66" s="4">
        <v>299</v>
      </c>
      <c r="C66" s="3">
        <v>-33.685185185185162</v>
      </c>
      <c r="D66" s="3">
        <f t="shared" si="5"/>
        <v>331.54892807580796</v>
      </c>
      <c r="E66" s="3">
        <v>-13.878318900225793</v>
      </c>
      <c r="F66" s="3">
        <f t="shared" si="7"/>
        <v>283.98542399039701</v>
      </c>
    </row>
    <row r="67" spans="1:6">
      <c r="A67" s="4">
        <v>49</v>
      </c>
      <c r="B67" s="4">
        <v>317</v>
      </c>
      <c r="C67" s="3">
        <v>-4.574074074074062</v>
      </c>
      <c r="D67" s="3">
        <f t="shared" si="5"/>
        <v>331.60407874220789</v>
      </c>
      <c r="E67" s="3">
        <v>-31.382772680937819</v>
      </c>
      <c r="F67" s="3">
        <f t="shared" si="7"/>
        <v>295.64723198719599</v>
      </c>
    </row>
    <row r="68" spans="1:6">
      <c r="A68" s="4">
        <v>50</v>
      </c>
      <c r="B68" s="4">
        <v>346</v>
      </c>
      <c r="C68" s="3">
        <v>32.314814814814859</v>
      </c>
      <c r="D68" s="3">
        <f t="shared" si="5"/>
        <v>331.65922940860776</v>
      </c>
      <c r="E68" s="3">
        <v>5.6731877637733419</v>
      </c>
      <c r="F68" s="3">
        <f t="shared" si="7"/>
        <v>369.64723198719594</v>
      </c>
    </row>
    <row r="69" spans="1:6">
      <c r="A69" s="4">
        <v>51</v>
      </c>
      <c r="B69" s="4">
        <v>353</v>
      </c>
      <c r="C69" s="3">
        <v>40.648148148148159</v>
      </c>
      <c r="D69" s="3">
        <f t="shared" si="5"/>
        <v>331.71438007500768</v>
      </c>
      <c r="E69" s="3">
        <v>-8.7152962359598973</v>
      </c>
      <c r="F69" s="3">
        <f t="shared" si="7"/>
        <v>363.64723198719594</v>
      </c>
    </row>
    <row r="70" spans="1:6">
      <c r="A70" s="4">
        <v>52</v>
      </c>
      <c r="B70" s="4">
        <v>350</v>
      </c>
      <c r="C70" s="3">
        <v>43.648148148148145</v>
      </c>
      <c r="D70" s="3">
        <f t="shared" si="5"/>
        <v>331.76953074140761</v>
      </c>
      <c r="E70" s="3">
        <v>-13.770446902359765</v>
      </c>
      <c r="F70" s="3">
        <f t="shared" si="7"/>
        <v>361.64723198719599</v>
      </c>
    </row>
    <row r="71" spans="1:6">
      <c r="A71" s="4">
        <v>53</v>
      </c>
      <c r="B71" s="4">
        <v>344</v>
      </c>
      <c r="C71" s="3">
        <v>27.75925925925932</v>
      </c>
      <c r="D71" s="3">
        <f t="shared" si="5"/>
        <v>331.82468140780753</v>
      </c>
      <c r="E71" s="3">
        <v>-8.9367086798708328</v>
      </c>
      <c r="F71" s="3">
        <f t="shared" si="7"/>
        <v>350.64723198719599</v>
      </c>
    </row>
    <row r="72" spans="1:6">
      <c r="A72" s="4">
        <v>54</v>
      </c>
      <c r="B72" s="4">
        <v>332</v>
      </c>
      <c r="C72" s="3">
        <v>17.870370370370313</v>
      </c>
      <c r="D72" s="3">
        <f t="shared" si="5"/>
        <v>331.87983207420746</v>
      </c>
      <c r="E72" s="3">
        <v>-3.1029704573817867</v>
      </c>
      <c r="F72" s="3">
        <f t="shared" si="7"/>
        <v>346.64723198719599</v>
      </c>
    </row>
    <row r="73" spans="1:6">
      <c r="A73" s="4">
        <v>55</v>
      </c>
      <c r="B73" s="4">
        <v>337</v>
      </c>
      <c r="C73" s="3">
        <v>6.759259259259295</v>
      </c>
      <c r="D73" s="3">
        <f t="shared" si="5"/>
        <v>331.93498274060738</v>
      </c>
      <c r="E73" s="3">
        <v>6.9529899873293175</v>
      </c>
      <c r="F73" s="3">
        <f t="shared" si="7"/>
        <v>345.64723198719599</v>
      </c>
    </row>
    <row r="74" spans="1:6">
      <c r="A74" s="4">
        <v>56</v>
      </c>
      <c r="B74" s="4">
        <v>307</v>
      </c>
      <c r="C74" s="3">
        <v>-11.796296296296298</v>
      </c>
      <c r="D74" s="3">
        <f t="shared" si="5"/>
        <v>331.99013340700725</v>
      </c>
      <c r="E74" s="3">
        <v>-4.5466051235150076</v>
      </c>
      <c r="F74" s="3">
        <f t="shared" si="7"/>
        <v>315.64723198719594</v>
      </c>
    </row>
    <row r="75" spans="1:6">
      <c r="A75" s="4">
        <v>57</v>
      </c>
      <c r="B75" s="4">
        <v>294</v>
      </c>
      <c r="C75" s="3">
        <v>-27.796296296296291</v>
      </c>
      <c r="D75" s="3">
        <f t="shared" si="5"/>
        <v>332.04528407340717</v>
      </c>
      <c r="E75" s="3">
        <v>8.3982442100850676</v>
      </c>
      <c r="F75" s="3">
        <f t="shared" si="7"/>
        <v>312.64723198719594</v>
      </c>
    </row>
    <row r="76" spans="1:6">
      <c r="A76" s="4">
        <v>58</v>
      </c>
      <c r="B76" s="4">
        <v>268</v>
      </c>
      <c r="C76" s="3">
        <v>-42.018518518518462</v>
      </c>
      <c r="D76" s="3">
        <f t="shared" si="5"/>
        <v>332.1004347398071</v>
      </c>
      <c r="E76" s="3">
        <v>-7.4346842340926287</v>
      </c>
      <c r="F76" s="3">
        <f t="shared" si="7"/>
        <v>282.64723198719599</v>
      </c>
    </row>
    <row r="77" spans="1:6">
      <c r="A77" s="4">
        <v>59</v>
      </c>
      <c r="B77" s="4">
        <v>261</v>
      </c>
      <c r="C77" s="3">
        <v>-49.12962962962964</v>
      </c>
      <c r="D77" s="3">
        <f t="shared" si="5"/>
        <v>332.15558540620702</v>
      </c>
      <c r="E77" s="3">
        <v>-6.3787237893814108</v>
      </c>
      <c r="F77" s="3">
        <f t="shared" si="7"/>
        <v>276.64723198719599</v>
      </c>
    </row>
    <row r="78" spans="1:6">
      <c r="A78" s="4">
        <v>60</v>
      </c>
      <c r="B78" s="4">
        <v>308</v>
      </c>
      <c r="C78" s="3">
        <v>-33.685185185185162</v>
      </c>
      <c r="D78" s="3">
        <f t="shared" si="5"/>
        <v>332.21073607260695</v>
      </c>
      <c r="E78" s="3">
        <v>-13.878318900225793</v>
      </c>
      <c r="F78" s="3">
        <f t="shared" si="7"/>
        <v>284.64723198719599</v>
      </c>
    </row>
    <row r="79" spans="1:6">
      <c r="A79" s="4">
        <v>61</v>
      </c>
      <c r="B79" s="4">
        <v>326</v>
      </c>
      <c r="C79" s="3">
        <v>-4.574074074074062</v>
      </c>
      <c r="D79" s="3">
        <f t="shared" si="5"/>
        <v>332.26588673900687</v>
      </c>
      <c r="E79" s="3">
        <v>-31.382772680937819</v>
      </c>
      <c r="F79" s="3">
        <f t="shared" si="7"/>
        <v>296.30903998399498</v>
      </c>
    </row>
    <row r="80" spans="1:6">
      <c r="A80" s="4">
        <v>62</v>
      </c>
      <c r="B80" s="4">
        <v>357</v>
      </c>
      <c r="C80" s="3">
        <v>32.314814814814859</v>
      </c>
      <c r="D80" s="3">
        <f t="shared" si="5"/>
        <v>332.3210374054068</v>
      </c>
      <c r="E80" s="3">
        <v>5.6731877637733419</v>
      </c>
      <c r="F80" s="3">
        <f t="shared" si="7"/>
        <v>370.30903998399498</v>
      </c>
    </row>
    <row r="81" spans="1:6">
      <c r="A81" s="4">
        <v>63</v>
      </c>
      <c r="B81" s="4">
        <v>379</v>
      </c>
      <c r="C81" s="3">
        <v>40.648148148148159</v>
      </c>
      <c r="D81" s="3">
        <f t="shared" si="5"/>
        <v>332.37618807180667</v>
      </c>
      <c r="E81" s="3">
        <v>-8.7152962359598973</v>
      </c>
      <c r="F81" s="3">
        <f t="shared" si="7"/>
        <v>364.30903998399492</v>
      </c>
    </row>
    <row r="82" spans="1:6">
      <c r="A82" s="4">
        <v>64</v>
      </c>
      <c r="B82" s="4">
        <v>383</v>
      </c>
      <c r="C82" s="3">
        <v>43.648148148148145</v>
      </c>
      <c r="D82" s="3">
        <f t="shared" si="5"/>
        <v>332.43133873820659</v>
      </c>
      <c r="E82" s="3">
        <v>-13.770446902359765</v>
      </c>
      <c r="F82" s="3">
        <f t="shared" si="7"/>
        <v>362.30903998399498</v>
      </c>
    </row>
    <row r="83" spans="1:6">
      <c r="A83" s="4">
        <v>65</v>
      </c>
      <c r="B83" s="4">
        <v>360</v>
      </c>
      <c r="C83" s="3">
        <v>27.75925925925932</v>
      </c>
      <c r="D83" s="3">
        <f t="shared" si="5"/>
        <v>332.48648940460652</v>
      </c>
      <c r="E83" s="3">
        <v>-8.9367086798708328</v>
      </c>
      <c r="F83" s="3">
        <f t="shared" si="7"/>
        <v>351.30903998399498</v>
      </c>
    </row>
    <row r="84" spans="1:6">
      <c r="A84" s="4">
        <v>66</v>
      </c>
      <c r="B84" s="4">
        <v>360</v>
      </c>
      <c r="C84" s="3">
        <v>17.870370370370313</v>
      </c>
      <c r="D84" s="3">
        <f t="shared" ref="D84:D138" si="8">$H$19*A84+$H$18</f>
        <v>332.54164007100644</v>
      </c>
      <c r="E84" s="3">
        <v>-3.1029704573817867</v>
      </c>
      <c r="F84" s="3">
        <f t="shared" ref="F84:F138" si="9">D84+C84+E84</f>
        <v>347.30903998399498</v>
      </c>
    </row>
    <row r="85" spans="1:6">
      <c r="A85" s="4">
        <v>67</v>
      </c>
      <c r="B85" s="4">
        <v>339</v>
      </c>
      <c r="C85" s="3">
        <v>6.759259259259295</v>
      </c>
      <c r="D85" s="3">
        <f t="shared" si="8"/>
        <v>332.59679073740637</v>
      </c>
      <c r="E85" s="3">
        <v>6.9529899873293175</v>
      </c>
      <c r="F85" s="3">
        <f t="shared" si="9"/>
        <v>346.30903998399498</v>
      </c>
    </row>
    <row r="86" spans="1:6">
      <c r="A86" s="4">
        <v>68</v>
      </c>
      <c r="B86" s="4">
        <v>316</v>
      </c>
      <c r="C86" s="3">
        <v>-11.796296296296298</v>
      </c>
      <c r="D86" s="3">
        <f t="shared" si="8"/>
        <v>332.65194140380629</v>
      </c>
      <c r="E86" s="3">
        <v>-4.5466051235150076</v>
      </c>
      <c r="F86" s="3">
        <f t="shared" si="9"/>
        <v>316.30903998399498</v>
      </c>
    </row>
    <row r="87" spans="1:6">
      <c r="A87" s="4">
        <v>69</v>
      </c>
      <c r="B87" s="4">
        <v>316</v>
      </c>
      <c r="C87" s="3">
        <v>-27.796296296296291</v>
      </c>
      <c r="D87" s="3">
        <f t="shared" si="8"/>
        <v>332.70709207020616</v>
      </c>
      <c r="E87" s="3">
        <v>8.3982442100850676</v>
      </c>
      <c r="F87" s="3">
        <f t="shared" si="9"/>
        <v>313.30903998399492</v>
      </c>
    </row>
    <row r="88" spans="1:6">
      <c r="A88" s="4">
        <v>70</v>
      </c>
      <c r="B88" s="4">
        <v>277</v>
      </c>
      <c r="C88" s="3">
        <v>-42.018518518518462</v>
      </c>
      <c r="D88" s="3">
        <f t="shared" si="8"/>
        <v>332.76224273660608</v>
      </c>
      <c r="E88" s="3">
        <v>-7.4346842340926287</v>
      </c>
      <c r="F88" s="3">
        <f t="shared" si="9"/>
        <v>283.30903998399498</v>
      </c>
    </row>
    <row r="89" spans="1:6">
      <c r="A89" s="4">
        <v>71</v>
      </c>
      <c r="B89" s="4">
        <v>287</v>
      </c>
      <c r="C89" s="3">
        <v>-49.12962962962964</v>
      </c>
      <c r="D89" s="3">
        <f t="shared" si="8"/>
        <v>332.81739340300601</v>
      </c>
      <c r="E89" s="3">
        <v>-6.3787237893814108</v>
      </c>
      <c r="F89" s="3">
        <f t="shared" si="9"/>
        <v>277.30903998399498</v>
      </c>
    </row>
    <row r="90" spans="1:6">
      <c r="A90" s="4">
        <v>72</v>
      </c>
      <c r="B90" s="4">
        <v>327</v>
      </c>
      <c r="C90" s="3">
        <v>-33.685185185185162</v>
      </c>
      <c r="D90" s="3">
        <f t="shared" si="8"/>
        <v>332.87254406940593</v>
      </c>
      <c r="E90" s="3">
        <v>-13.878318900225793</v>
      </c>
      <c r="F90" s="3">
        <f t="shared" si="9"/>
        <v>285.30903998399498</v>
      </c>
    </row>
    <row r="91" spans="1:6">
      <c r="A91" s="4">
        <v>73</v>
      </c>
      <c r="B91" s="4">
        <v>320</v>
      </c>
      <c r="C91" s="3">
        <v>-4.574074074074062</v>
      </c>
      <c r="D91" s="3">
        <f t="shared" si="8"/>
        <v>332.92769473580586</v>
      </c>
      <c r="E91" s="3">
        <v>-31.382772680937819</v>
      </c>
      <c r="F91" s="3">
        <f t="shared" si="9"/>
        <v>296.97084798079396</v>
      </c>
    </row>
    <row r="92" spans="1:6">
      <c r="A92" s="4">
        <v>74</v>
      </c>
      <c r="B92" s="4">
        <v>353</v>
      </c>
      <c r="C92" s="3">
        <v>32.314814814814859</v>
      </c>
      <c r="D92" s="3">
        <f t="shared" si="8"/>
        <v>332.98284540220578</v>
      </c>
      <c r="E92" s="3">
        <v>5.6731877637733419</v>
      </c>
      <c r="F92" s="3">
        <f t="shared" si="9"/>
        <v>370.97084798079396</v>
      </c>
    </row>
    <row r="93" spans="1:6">
      <c r="A93" s="4">
        <v>75</v>
      </c>
      <c r="B93" s="4">
        <v>370</v>
      </c>
      <c r="C93" s="3">
        <v>40.648148148148159</v>
      </c>
      <c r="D93" s="3">
        <f t="shared" si="8"/>
        <v>333.03799606860571</v>
      </c>
      <c r="E93" s="3">
        <v>-8.7152962359598973</v>
      </c>
      <c r="F93" s="3">
        <f t="shared" si="9"/>
        <v>364.97084798079396</v>
      </c>
    </row>
    <row r="94" spans="1:6">
      <c r="A94" s="4">
        <v>76</v>
      </c>
      <c r="B94" s="4">
        <v>397</v>
      </c>
      <c r="C94" s="3">
        <v>43.648148148148145</v>
      </c>
      <c r="D94" s="3">
        <f t="shared" si="8"/>
        <v>333.09314673500558</v>
      </c>
      <c r="E94" s="3">
        <v>-13.770446902359765</v>
      </c>
      <c r="F94" s="3">
        <f t="shared" si="9"/>
        <v>362.97084798079396</v>
      </c>
    </row>
    <row r="95" spans="1:6">
      <c r="A95" s="4">
        <v>77</v>
      </c>
      <c r="B95" s="4">
        <v>346</v>
      </c>
      <c r="C95" s="3">
        <v>27.75925925925932</v>
      </c>
      <c r="D95" s="3">
        <f t="shared" si="8"/>
        <v>333.1482974014055</v>
      </c>
      <c r="E95" s="3">
        <v>-8.9367086798708328</v>
      </c>
      <c r="F95" s="3">
        <f t="shared" si="9"/>
        <v>351.97084798079396</v>
      </c>
    </row>
    <row r="96" spans="1:6">
      <c r="A96" s="4">
        <v>78</v>
      </c>
      <c r="B96" s="4">
        <v>356</v>
      </c>
      <c r="C96" s="3">
        <v>17.870370370370313</v>
      </c>
      <c r="D96" s="3">
        <f t="shared" si="8"/>
        <v>333.20344806780543</v>
      </c>
      <c r="E96" s="3">
        <v>-3.1029704573817867</v>
      </c>
      <c r="F96" s="3">
        <f t="shared" si="9"/>
        <v>347.97084798079396</v>
      </c>
    </row>
    <row r="97" spans="1:6">
      <c r="A97" s="4">
        <v>79</v>
      </c>
      <c r="B97" s="4">
        <v>332</v>
      </c>
      <c r="C97" s="3">
        <v>6.759259259259295</v>
      </c>
      <c r="D97" s="3">
        <f t="shared" si="8"/>
        <v>333.25859873420535</v>
      </c>
      <c r="E97" s="3">
        <v>6.9529899873293175</v>
      </c>
      <c r="F97" s="3">
        <f t="shared" si="9"/>
        <v>346.97084798079396</v>
      </c>
    </row>
    <row r="98" spans="1:6">
      <c r="A98" s="4">
        <v>80</v>
      </c>
      <c r="B98" s="4">
        <v>326</v>
      </c>
      <c r="C98" s="3">
        <v>-11.796296296296298</v>
      </c>
      <c r="D98" s="3">
        <f t="shared" si="8"/>
        <v>333.31374940060527</v>
      </c>
      <c r="E98" s="3">
        <v>-4.5466051235150076</v>
      </c>
      <c r="F98" s="3">
        <f t="shared" si="9"/>
        <v>316.97084798079396</v>
      </c>
    </row>
    <row r="99" spans="1:6">
      <c r="A99" s="4">
        <v>81</v>
      </c>
      <c r="B99" s="4">
        <v>313</v>
      </c>
      <c r="C99" s="3">
        <v>-27.796296296296291</v>
      </c>
      <c r="D99" s="3">
        <f t="shared" si="8"/>
        <v>333.3689000670052</v>
      </c>
      <c r="E99" s="3">
        <v>8.3982442100850676</v>
      </c>
      <c r="F99" s="3">
        <f t="shared" si="9"/>
        <v>313.97084798079396</v>
      </c>
    </row>
    <row r="100" spans="1:6">
      <c r="A100" s="4">
        <v>82</v>
      </c>
      <c r="B100" s="4">
        <v>306</v>
      </c>
      <c r="C100" s="3">
        <v>-42.018518518518462</v>
      </c>
      <c r="D100" s="3">
        <f t="shared" si="8"/>
        <v>333.42405073340512</v>
      </c>
      <c r="E100" s="3">
        <v>-7.4346842340926287</v>
      </c>
      <c r="F100" s="3">
        <f t="shared" si="9"/>
        <v>283.97084798079402</v>
      </c>
    </row>
    <row r="101" spans="1:6">
      <c r="A101" s="4">
        <v>83</v>
      </c>
      <c r="B101" s="4">
        <v>303</v>
      </c>
      <c r="C101" s="3">
        <v>-49.12962962962964</v>
      </c>
      <c r="D101" s="3">
        <f t="shared" si="8"/>
        <v>333.47920139980499</v>
      </c>
      <c r="E101" s="3">
        <v>-6.3787237893814108</v>
      </c>
      <c r="F101" s="3">
        <f t="shared" si="9"/>
        <v>277.97084798079396</v>
      </c>
    </row>
    <row r="102" spans="1:6">
      <c r="A102" s="4">
        <v>84</v>
      </c>
      <c r="B102" s="4">
        <v>302</v>
      </c>
      <c r="C102" s="3">
        <v>-33.685185185185162</v>
      </c>
      <c r="D102" s="3">
        <f t="shared" si="8"/>
        <v>333.53435206620492</v>
      </c>
      <c r="E102" s="3">
        <v>-13.878318900225793</v>
      </c>
      <c r="F102" s="3">
        <f t="shared" si="9"/>
        <v>285.97084798079396</v>
      </c>
    </row>
    <row r="103" spans="1:6">
      <c r="A103" s="4">
        <v>85</v>
      </c>
      <c r="B103" s="4">
        <v>372</v>
      </c>
      <c r="C103" s="3">
        <v>-4.574074074074062</v>
      </c>
      <c r="D103" s="3">
        <f t="shared" si="8"/>
        <v>333.58950273260484</v>
      </c>
      <c r="E103" s="3">
        <v>-31.382772680937819</v>
      </c>
      <c r="F103" s="3">
        <f t="shared" si="9"/>
        <v>297.63265597759295</v>
      </c>
    </row>
    <row r="104" spans="1:6">
      <c r="A104" s="4">
        <v>86</v>
      </c>
      <c r="B104" s="4">
        <v>389</v>
      </c>
      <c r="C104" s="3">
        <v>32.314814814814859</v>
      </c>
      <c r="D104" s="3">
        <f t="shared" si="8"/>
        <v>333.64465339900477</v>
      </c>
      <c r="E104" s="3">
        <v>5.6731877637733419</v>
      </c>
      <c r="F104" s="3">
        <f t="shared" si="9"/>
        <v>371.63265597759295</v>
      </c>
    </row>
    <row r="105" spans="1:6">
      <c r="A105" s="4">
        <v>87</v>
      </c>
      <c r="B105" s="4">
        <v>374</v>
      </c>
      <c r="C105" s="3">
        <v>40.648148148148159</v>
      </c>
      <c r="D105" s="3">
        <f t="shared" si="8"/>
        <v>333.69980406540469</v>
      </c>
      <c r="E105" s="3">
        <v>-8.7152962359598973</v>
      </c>
      <c r="F105" s="3">
        <f t="shared" si="9"/>
        <v>365.63265597759295</v>
      </c>
    </row>
    <row r="106" spans="1:6">
      <c r="A106" s="4">
        <v>88</v>
      </c>
      <c r="B106" s="4">
        <v>394</v>
      </c>
      <c r="C106" s="3">
        <v>43.648148148148145</v>
      </c>
      <c r="D106" s="3">
        <f t="shared" si="8"/>
        <v>333.75495473180462</v>
      </c>
      <c r="E106" s="3">
        <v>-13.770446902359765</v>
      </c>
      <c r="F106" s="3">
        <f t="shared" si="9"/>
        <v>363.632655977593</v>
      </c>
    </row>
    <row r="107" spans="1:6">
      <c r="A107" s="4">
        <v>89</v>
      </c>
      <c r="B107" s="4">
        <v>360</v>
      </c>
      <c r="C107" s="3">
        <v>27.75925925925932</v>
      </c>
      <c r="D107" s="3">
        <f t="shared" si="8"/>
        <v>333.81010539820448</v>
      </c>
      <c r="E107" s="3">
        <v>-8.9367086798708328</v>
      </c>
      <c r="F107" s="3">
        <f t="shared" si="9"/>
        <v>352.63265597759295</v>
      </c>
    </row>
    <row r="108" spans="1:6">
      <c r="A108" s="4">
        <v>90</v>
      </c>
      <c r="B108" s="4">
        <v>358</v>
      </c>
      <c r="C108" s="3">
        <v>17.870370370370313</v>
      </c>
      <c r="D108" s="3">
        <f t="shared" si="8"/>
        <v>333.86525606460441</v>
      </c>
      <c r="E108" s="3">
        <v>-3.1029704573817867</v>
      </c>
      <c r="F108" s="3">
        <f t="shared" si="9"/>
        <v>348.63265597759295</v>
      </c>
    </row>
    <row r="109" spans="1:6">
      <c r="A109" s="4">
        <v>91</v>
      </c>
      <c r="B109" s="4">
        <v>343</v>
      </c>
      <c r="C109" s="3">
        <v>6.759259259259295</v>
      </c>
      <c r="D109" s="3">
        <f t="shared" si="8"/>
        <v>333.92040673100433</v>
      </c>
      <c r="E109" s="3">
        <v>6.9529899873293175</v>
      </c>
      <c r="F109" s="3">
        <f t="shared" si="9"/>
        <v>347.63265597759295</v>
      </c>
    </row>
    <row r="110" spans="1:6">
      <c r="A110" s="4">
        <v>92</v>
      </c>
      <c r="B110" s="4">
        <v>330</v>
      </c>
      <c r="C110" s="3">
        <v>-11.796296296296298</v>
      </c>
      <c r="D110" s="3">
        <f t="shared" si="8"/>
        <v>333.97555739740426</v>
      </c>
      <c r="E110" s="3">
        <v>-4.5466051235150076</v>
      </c>
      <c r="F110" s="3">
        <f t="shared" si="9"/>
        <v>317.63265597759295</v>
      </c>
    </row>
    <row r="111" spans="1:6">
      <c r="A111" s="4">
        <v>93</v>
      </c>
      <c r="B111" s="4">
        <v>312</v>
      </c>
      <c r="C111" s="3">
        <v>-27.796296296296291</v>
      </c>
      <c r="D111" s="3">
        <f t="shared" si="8"/>
        <v>334.03070806380418</v>
      </c>
      <c r="E111" s="3">
        <v>8.3982442100850676</v>
      </c>
      <c r="F111" s="3">
        <f t="shared" si="9"/>
        <v>314.63265597759295</v>
      </c>
    </row>
    <row r="112" spans="1:6">
      <c r="A112" s="4">
        <v>94</v>
      </c>
      <c r="B112" s="4">
        <v>306</v>
      </c>
      <c r="C112" s="3">
        <v>-42.018518518518462</v>
      </c>
      <c r="D112" s="3">
        <f t="shared" si="8"/>
        <v>334.08585873020411</v>
      </c>
      <c r="E112" s="3">
        <v>-7.4346842340926287</v>
      </c>
      <c r="F112" s="3">
        <f t="shared" si="9"/>
        <v>284.632655977593</v>
      </c>
    </row>
    <row r="113" spans="1:7">
      <c r="A113" s="4">
        <v>95</v>
      </c>
      <c r="B113" s="4">
        <v>295</v>
      </c>
      <c r="C113" s="3">
        <v>-49.12962962962964</v>
      </c>
      <c r="D113" s="3">
        <f t="shared" si="8"/>
        <v>334.14100939660403</v>
      </c>
      <c r="E113" s="3">
        <v>-6.3787237893814108</v>
      </c>
      <c r="F113" s="3">
        <f t="shared" si="9"/>
        <v>278.632655977593</v>
      </c>
    </row>
    <row r="114" spans="1:7">
      <c r="A114" s="4">
        <v>96</v>
      </c>
      <c r="B114" s="4">
        <v>293</v>
      </c>
      <c r="C114" s="3">
        <v>-33.685185185185162</v>
      </c>
      <c r="D114" s="3">
        <f t="shared" si="8"/>
        <v>334.1961600630039</v>
      </c>
      <c r="E114" s="3">
        <v>-13.878318900225793</v>
      </c>
      <c r="F114" s="3">
        <f t="shared" si="9"/>
        <v>286.63265597759295</v>
      </c>
    </row>
    <row r="115" spans="1:7">
      <c r="A115" s="4">
        <v>97</v>
      </c>
      <c r="B115" s="4">
        <v>352</v>
      </c>
      <c r="C115" s="3">
        <v>-4.574074074074062</v>
      </c>
      <c r="D115" s="3">
        <f t="shared" si="8"/>
        <v>334.25131072940383</v>
      </c>
      <c r="E115" s="3">
        <v>-31.382772680937819</v>
      </c>
      <c r="F115" s="3">
        <f t="shared" si="9"/>
        <v>298.29446397439193</v>
      </c>
    </row>
    <row r="116" spans="1:7">
      <c r="A116" s="4">
        <v>98</v>
      </c>
      <c r="B116" s="4">
        <v>375</v>
      </c>
      <c r="C116" s="3">
        <v>32.314814814814859</v>
      </c>
      <c r="D116" s="3">
        <f t="shared" si="8"/>
        <v>334.30646139580375</v>
      </c>
      <c r="E116" s="3">
        <v>5.6731877637733419</v>
      </c>
      <c r="F116" s="3">
        <f t="shared" si="9"/>
        <v>372.29446397439193</v>
      </c>
    </row>
    <row r="117" spans="1:7">
      <c r="A117" s="4">
        <v>99</v>
      </c>
      <c r="B117" s="4">
        <v>377</v>
      </c>
      <c r="C117" s="3">
        <v>40.648148148148159</v>
      </c>
      <c r="D117" s="3">
        <f t="shared" si="8"/>
        <v>334.36161206220368</v>
      </c>
      <c r="E117" s="3">
        <v>-8.7152962359598973</v>
      </c>
      <c r="F117" s="3">
        <f t="shared" si="9"/>
        <v>366.29446397439193</v>
      </c>
    </row>
    <row r="118" spans="1:7">
      <c r="A118" s="4">
        <v>100</v>
      </c>
      <c r="B118" s="4">
        <v>374</v>
      </c>
      <c r="C118" s="3">
        <v>43.648148148148145</v>
      </c>
      <c r="D118" s="3">
        <f t="shared" si="8"/>
        <v>334.4167627286036</v>
      </c>
      <c r="E118" s="3">
        <v>-13.770446902359765</v>
      </c>
      <c r="F118" s="3">
        <f t="shared" si="9"/>
        <v>364.29446397439199</v>
      </c>
    </row>
    <row r="119" spans="1:7">
      <c r="A119" s="4">
        <v>101</v>
      </c>
      <c r="B119" s="4">
        <v>372</v>
      </c>
      <c r="C119" s="3">
        <v>27.75925925925932</v>
      </c>
      <c r="D119" s="3">
        <f t="shared" si="8"/>
        <v>334.47191339500353</v>
      </c>
      <c r="E119" s="3">
        <v>-8.9367086798708328</v>
      </c>
      <c r="F119" s="3">
        <f t="shared" si="9"/>
        <v>353.29446397439199</v>
      </c>
    </row>
    <row r="120" spans="1:7">
      <c r="A120" s="4">
        <v>102</v>
      </c>
      <c r="B120" s="4">
        <v>354</v>
      </c>
      <c r="C120" s="3">
        <v>17.870370370370313</v>
      </c>
      <c r="D120" s="3">
        <f t="shared" si="8"/>
        <v>334.52706406140339</v>
      </c>
      <c r="E120" s="3">
        <v>-3.1029704573817867</v>
      </c>
      <c r="F120" s="3">
        <f t="shared" si="9"/>
        <v>349.29446397439193</v>
      </c>
    </row>
    <row r="121" spans="1:7">
      <c r="A121" s="4">
        <v>103</v>
      </c>
      <c r="B121" s="4">
        <v>329</v>
      </c>
      <c r="C121" s="3">
        <v>6.759259259259295</v>
      </c>
      <c r="D121" s="3">
        <f t="shared" si="8"/>
        <v>334.58221472780332</v>
      </c>
      <c r="E121" s="3">
        <v>6.9529899873293175</v>
      </c>
      <c r="F121" s="3">
        <f t="shared" si="9"/>
        <v>348.29446397439193</v>
      </c>
    </row>
    <row r="122" spans="1:7">
      <c r="A122" s="4">
        <v>104</v>
      </c>
      <c r="B122" s="4">
        <v>314</v>
      </c>
      <c r="C122" s="3">
        <v>-11.796296296296298</v>
      </c>
      <c r="D122" s="3">
        <f t="shared" si="8"/>
        <v>334.63736539420324</v>
      </c>
      <c r="E122" s="3">
        <v>-4.5466051235150076</v>
      </c>
      <c r="F122" s="3">
        <f t="shared" si="9"/>
        <v>318.29446397439193</v>
      </c>
    </row>
    <row r="123" spans="1:7">
      <c r="A123" s="4">
        <v>105</v>
      </c>
      <c r="B123" s="4">
        <v>297</v>
      </c>
      <c r="C123" s="3">
        <v>-27.796296296296291</v>
      </c>
      <c r="D123" s="3">
        <f t="shared" si="8"/>
        <v>334.69251606060317</v>
      </c>
      <c r="E123" s="3">
        <v>8.3982442100850676</v>
      </c>
      <c r="F123" s="3">
        <f t="shared" si="9"/>
        <v>315.29446397439193</v>
      </c>
    </row>
    <row r="124" spans="1:7">
      <c r="A124" s="4">
        <v>106</v>
      </c>
      <c r="B124" s="4">
        <v>280</v>
      </c>
      <c r="C124" s="3">
        <v>-42.018518518518462</v>
      </c>
      <c r="D124" s="3">
        <f t="shared" si="8"/>
        <v>334.74766672700309</v>
      </c>
      <c r="E124" s="3">
        <v>-7.4346842340926287</v>
      </c>
      <c r="F124" s="3">
        <f t="shared" si="9"/>
        <v>285.29446397439199</v>
      </c>
    </row>
    <row r="125" spans="1:7">
      <c r="A125" s="4">
        <v>107</v>
      </c>
      <c r="B125" s="4">
        <v>291</v>
      </c>
      <c r="C125" s="3">
        <v>-49.12962962962964</v>
      </c>
      <c r="D125" s="3">
        <f t="shared" si="8"/>
        <v>334.80281739340302</v>
      </c>
      <c r="E125" s="3">
        <v>-6.3787237893814108</v>
      </c>
      <c r="F125" s="3">
        <f t="shared" si="9"/>
        <v>279.29446397439199</v>
      </c>
    </row>
    <row r="126" spans="1:7">
      <c r="A126" s="4">
        <v>108</v>
      </c>
      <c r="B126" s="4">
        <v>308</v>
      </c>
      <c r="C126" s="3">
        <v>-33.685185185185162</v>
      </c>
      <c r="D126" s="3">
        <f t="shared" si="8"/>
        <v>334.85796805980294</v>
      </c>
      <c r="E126" s="3">
        <v>-13.878318900225793</v>
      </c>
      <c r="F126" s="3">
        <f t="shared" si="9"/>
        <v>287.29446397439199</v>
      </c>
    </row>
    <row r="127" spans="1:7">
      <c r="A127" s="4">
        <v>109</v>
      </c>
      <c r="C127" s="3">
        <v>-4.574074074074062</v>
      </c>
      <c r="D127" s="3">
        <f t="shared" si="8"/>
        <v>334.91311872620281</v>
      </c>
      <c r="E127" s="3">
        <v>22.32276334467025</v>
      </c>
      <c r="G127" s="3">
        <f>D127+C127+E127</f>
        <v>352.66180799679898</v>
      </c>
    </row>
    <row r="128" spans="1:7">
      <c r="A128" s="4">
        <v>110</v>
      </c>
      <c r="C128" s="3">
        <v>32.314814814814859</v>
      </c>
      <c r="D128" s="3">
        <f t="shared" si="8"/>
        <v>334.96826939260274</v>
      </c>
      <c r="E128" s="3">
        <v>8.3787237893814108</v>
      </c>
      <c r="G128" s="3">
        <f>D128+C128+E128</f>
        <v>375.66180799679898</v>
      </c>
    </row>
    <row r="129" spans="1:7">
      <c r="A129" s="4">
        <v>111</v>
      </c>
      <c r="C129" s="3">
        <v>40.648148148148159</v>
      </c>
      <c r="D129" s="3">
        <f t="shared" si="8"/>
        <v>335.02342005900266</v>
      </c>
      <c r="E129" s="3">
        <v>1.9902397896481716</v>
      </c>
      <c r="G129" s="3">
        <f>D129+C129+E129</f>
        <v>377.66180799679898</v>
      </c>
    </row>
    <row r="130" spans="1:7">
      <c r="A130" s="4">
        <v>112</v>
      </c>
      <c r="C130" s="3">
        <v>43.648148148148145</v>
      </c>
      <c r="D130" s="3">
        <f t="shared" si="8"/>
        <v>335.07857072540259</v>
      </c>
      <c r="E130" s="3">
        <v>-4.0649108767517532</v>
      </c>
      <c r="G130" s="3">
        <f>D130+C130+E130</f>
        <v>374.66180799679898</v>
      </c>
    </row>
    <row r="131" spans="1:7">
      <c r="A131" s="4">
        <v>113</v>
      </c>
      <c r="C131" s="3">
        <v>27.75925925925932</v>
      </c>
      <c r="D131" s="3">
        <f t="shared" si="8"/>
        <v>335.13372139180251</v>
      </c>
      <c r="E131" s="3">
        <v>9.7688273457371793</v>
      </c>
      <c r="G131" s="3">
        <f>D131+C131+E131</f>
        <v>372.66180799679898</v>
      </c>
    </row>
    <row r="132" spans="1:7">
      <c r="A132" s="4">
        <v>114</v>
      </c>
      <c r="C132" s="3">
        <v>17.870370370370313</v>
      </c>
      <c r="D132" s="3">
        <f t="shared" si="8"/>
        <v>335.18887205820243</v>
      </c>
      <c r="E132" s="3">
        <v>1.6025655682262823</v>
      </c>
      <c r="G132" s="3">
        <f>D132+C132+E132</f>
        <v>354.66180799679904</v>
      </c>
    </row>
    <row r="133" spans="1:7">
      <c r="A133" s="4">
        <v>115</v>
      </c>
      <c r="C133" s="3">
        <v>6.759259259259295</v>
      </c>
      <c r="D133" s="3">
        <f t="shared" si="8"/>
        <v>335.2440227246023</v>
      </c>
      <c r="E133" s="3">
        <v>-12.341473987062614</v>
      </c>
      <c r="G133" s="3">
        <f>D133+C133+E133</f>
        <v>329.66180799679898</v>
      </c>
    </row>
    <row r="134" spans="1:7">
      <c r="A134" s="4">
        <v>116</v>
      </c>
      <c r="C134" s="3">
        <v>-11.796296296296298</v>
      </c>
      <c r="D134" s="3">
        <f t="shared" si="8"/>
        <v>335.29917339100223</v>
      </c>
      <c r="E134" s="3">
        <v>-8.8410690979069386</v>
      </c>
      <c r="G134" s="3">
        <f>D134+C134+E134</f>
        <v>314.66180799679898</v>
      </c>
    </row>
    <row r="135" spans="1:7">
      <c r="A135" s="4">
        <v>117</v>
      </c>
      <c r="C135" s="3">
        <v>-27.796296296296291</v>
      </c>
      <c r="D135" s="3">
        <f t="shared" si="8"/>
        <v>335.35432405740215</v>
      </c>
      <c r="E135" s="3">
        <v>-9.8962197643068635</v>
      </c>
      <c r="G135" s="3">
        <f>D135+C135+E135</f>
        <v>297.66180799679898</v>
      </c>
    </row>
    <row r="136" spans="1:7">
      <c r="A136" s="4">
        <v>118</v>
      </c>
      <c r="C136" s="3">
        <v>-42.018518518518462</v>
      </c>
      <c r="D136" s="3">
        <f t="shared" si="8"/>
        <v>335.40947472380208</v>
      </c>
      <c r="E136" s="3">
        <v>-12.729148208484617</v>
      </c>
      <c r="G136" s="3">
        <f>D136+C136+E136</f>
        <v>280.66180799679898</v>
      </c>
    </row>
    <row r="137" spans="1:7">
      <c r="A137" s="4">
        <v>119</v>
      </c>
      <c r="C137" s="3">
        <v>-49.12962962962964</v>
      </c>
      <c r="D137" s="3">
        <f t="shared" si="8"/>
        <v>335.464625390202</v>
      </c>
      <c r="E137" s="3">
        <v>5.3268122362266013</v>
      </c>
      <c r="G137" s="3">
        <f>D137+C137+E137</f>
        <v>291.66180799679898</v>
      </c>
    </row>
    <row r="138" spans="1:7">
      <c r="A138" s="4">
        <v>120</v>
      </c>
      <c r="C138" s="3">
        <v>-33.685185185185162</v>
      </c>
      <c r="D138" s="3">
        <f t="shared" si="8"/>
        <v>335.51977605660193</v>
      </c>
      <c r="E138" s="3">
        <v>6.8272171253822194</v>
      </c>
      <c r="G138" s="3">
        <f>D138+C138+E138</f>
        <v>308.66180799679898</v>
      </c>
    </row>
  </sheetData>
  <mergeCells count="2">
    <mergeCell ref="A3:A4"/>
    <mergeCell ref="B3:J3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J124"/>
  <sheetViews>
    <sheetView topLeftCell="A96" workbookViewId="0">
      <selection activeCell="F120" sqref="F120"/>
    </sheetView>
  </sheetViews>
  <sheetFormatPr defaultRowHeight="13.8"/>
  <cols>
    <col min="1" max="16384" width="8.796875" style="3"/>
  </cols>
  <sheetData>
    <row r="1" spans="1:10">
      <c r="A1" s="2" t="s">
        <v>0</v>
      </c>
      <c r="B1" s="2" t="s">
        <v>1</v>
      </c>
      <c r="C1" s="2"/>
      <c r="D1" s="2"/>
      <c r="E1" s="2"/>
      <c r="F1" s="2"/>
      <c r="G1" s="2"/>
      <c r="H1" s="2"/>
      <c r="I1" s="2"/>
      <c r="J1" s="2"/>
    </row>
    <row r="2" spans="1:10">
      <c r="A2" s="2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</row>
    <row r="3" spans="1:10">
      <c r="A3" s="4">
        <v>1</v>
      </c>
      <c r="B3" s="4">
        <v>293</v>
      </c>
      <c r="C3" s="4">
        <v>311</v>
      </c>
      <c r="D3" s="4">
        <v>327</v>
      </c>
      <c r="E3" s="4">
        <v>328</v>
      </c>
      <c r="F3" s="4">
        <v>317</v>
      </c>
      <c r="G3" s="4">
        <v>326</v>
      </c>
      <c r="H3" s="4">
        <v>320</v>
      </c>
      <c r="I3" s="4">
        <v>372</v>
      </c>
      <c r="J3" s="4">
        <v>352</v>
      </c>
    </row>
    <row r="4" spans="1:10">
      <c r="A4" s="4">
        <v>2</v>
      </c>
      <c r="B4" s="4">
        <v>367</v>
      </c>
      <c r="C4" s="4">
        <v>355</v>
      </c>
      <c r="D4" s="4">
        <v>329</v>
      </c>
      <c r="E4" s="4">
        <v>407</v>
      </c>
      <c r="F4" s="4">
        <v>346</v>
      </c>
      <c r="G4" s="4">
        <v>357</v>
      </c>
      <c r="H4" s="4">
        <v>353</v>
      </c>
      <c r="I4" s="4">
        <v>389</v>
      </c>
      <c r="J4" s="4">
        <v>375</v>
      </c>
    </row>
    <row r="5" spans="1:10">
      <c r="A5" s="4">
        <v>3</v>
      </c>
      <c r="B5" s="4">
        <v>361</v>
      </c>
      <c r="C5" s="4">
        <v>357</v>
      </c>
      <c r="D5" s="4">
        <v>390</v>
      </c>
      <c r="E5" s="4">
        <v>392</v>
      </c>
      <c r="F5" s="4">
        <v>353</v>
      </c>
      <c r="G5" s="4">
        <v>379</v>
      </c>
      <c r="H5" s="4">
        <v>370</v>
      </c>
      <c r="I5" s="4">
        <v>374</v>
      </c>
      <c r="J5" s="4">
        <v>377</v>
      </c>
    </row>
    <row r="6" spans="1:10">
      <c r="A6" s="4">
        <v>4</v>
      </c>
      <c r="B6" s="4">
        <v>359</v>
      </c>
      <c r="C6" s="4">
        <v>364</v>
      </c>
      <c r="D6" s="4">
        <v>389</v>
      </c>
      <c r="E6" s="4">
        <v>370</v>
      </c>
      <c r="F6" s="4">
        <v>350</v>
      </c>
      <c r="G6" s="4">
        <v>383</v>
      </c>
      <c r="H6" s="4">
        <v>397</v>
      </c>
      <c r="I6" s="4">
        <v>394</v>
      </c>
      <c r="J6" s="4">
        <v>374</v>
      </c>
    </row>
    <row r="7" spans="1:10">
      <c r="A7" s="4">
        <v>5</v>
      </c>
      <c r="B7" s="4">
        <v>348</v>
      </c>
      <c r="C7" s="4">
        <v>354</v>
      </c>
      <c r="D7" s="4">
        <v>378</v>
      </c>
      <c r="E7" s="4">
        <v>375</v>
      </c>
      <c r="F7" s="4">
        <v>344</v>
      </c>
      <c r="G7" s="4">
        <v>360</v>
      </c>
      <c r="H7" s="4">
        <v>346</v>
      </c>
      <c r="I7" s="4">
        <v>360</v>
      </c>
      <c r="J7" s="4">
        <v>372</v>
      </c>
    </row>
    <row r="8" spans="1:10">
      <c r="A8" s="4">
        <v>6</v>
      </c>
      <c r="B8" s="4">
        <v>344</v>
      </c>
      <c r="C8" s="4">
        <v>353</v>
      </c>
      <c r="D8" s="4">
        <v>349</v>
      </c>
      <c r="E8" s="4">
        <v>342</v>
      </c>
      <c r="F8" s="4">
        <v>332</v>
      </c>
      <c r="G8" s="4">
        <v>360</v>
      </c>
      <c r="H8" s="4">
        <v>356</v>
      </c>
      <c r="I8" s="4">
        <v>358</v>
      </c>
      <c r="J8" s="4">
        <v>354</v>
      </c>
    </row>
    <row r="9" spans="1:10">
      <c r="A9" s="4">
        <v>7</v>
      </c>
      <c r="B9" s="4">
        <v>343</v>
      </c>
      <c r="C9" s="4">
        <v>342</v>
      </c>
      <c r="D9" s="4">
        <v>352</v>
      </c>
      <c r="E9" s="4">
        <v>331</v>
      </c>
      <c r="F9" s="4">
        <v>337</v>
      </c>
      <c r="G9" s="4">
        <v>339</v>
      </c>
      <c r="H9" s="4">
        <v>332</v>
      </c>
      <c r="I9" s="4">
        <v>343</v>
      </c>
      <c r="J9" s="4">
        <v>329</v>
      </c>
    </row>
    <row r="10" spans="1:10">
      <c r="A10" s="4">
        <v>8</v>
      </c>
      <c r="B10" s="4">
        <v>313</v>
      </c>
      <c r="C10" s="4">
        <v>320</v>
      </c>
      <c r="D10" s="4">
        <v>332</v>
      </c>
      <c r="E10" s="4">
        <v>323</v>
      </c>
      <c r="F10" s="4">
        <v>307</v>
      </c>
      <c r="G10" s="4">
        <v>316</v>
      </c>
      <c r="H10" s="4">
        <v>326</v>
      </c>
      <c r="I10" s="4">
        <v>330</v>
      </c>
      <c r="J10" s="4">
        <v>314</v>
      </c>
    </row>
    <row r="11" spans="1:10">
      <c r="A11" s="4">
        <v>9</v>
      </c>
      <c r="B11" s="4">
        <v>310</v>
      </c>
      <c r="C11" s="4">
        <v>291</v>
      </c>
      <c r="D11" s="4">
        <v>315</v>
      </c>
      <c r="E11" s="4">
        <v>289</v>
      </c>
      <c r="F11" s="4">
        <v>294</v>
      </c>
      <c r="G11" s="4">
        <v>316</v>
      </c>
      <c r="H11" s="4">
        <v>313</v>
      </c>
      <c r="I11" s="4">
        <v>312</v>
      </c>
      <c r="J11" s="4">
        <v>297</v>
      </c>
    </row>
    <row r="12" spans="1:10">
      <c r="A12" s="4">
        <v>10</v>
      </c>
      <c r="B12" s="4">
        <v>280</v>
      </c>
      <c r="C12" s="4">
        <v>299</v>
      </c>
      <c r="D12" s="4">
        <v>300</v>
      </c>
      <c r="E12" s="4">
        <v>293</v>
      </c>
      <c r="F12" s="4">
        <v>268</v>
      </c>
      <c r="G12" s="4">
        <v>277</v>
      </c>
      <c r="H12" s="4">
        <v>306</v>
      </c>
      <c r="I12" s="4">
        <v>306</v>
      </c>
      <c r="J12" s="4">
        <v>280</v>
      </c>
    </row>
    <row r="13" spans="1:10">
      <c r="A13" s="4">
        <v>11</v>
      </c>
      <c r="B13" s="4">
        <v>274</v>
      </c>
      <c r="C13" s="4">
        <v>271</v>
      </c>
      <c r="D13" s="4">
        <v>291</v>
      </c>
      <c r="E13" s="4">
        <v>272</v>
      </c>
      <c r="F13" s="4">
        <v>261</v>
      </c>
      <c r="G13" s="4">
        <v>287</v>
      </c>
      <c r="H13" s="4">
        <v>303</v>
      </c>
      <c r="I13" s="4">
        <v>295</v>
      </c>
      <c r="J13" s="4">
        <v>291</v>
      </c>
    </row>
    <row r="14" spans="1:10">
      <c r="A14" s="4">
        <v>12</v>
      </c>
      <c r="B14" s="4">
        <v>282</v>
      </c>
      <c r="C14" s="4">
        <v>266</v>
      </c>
      <c r="D14" s="4">
        <v>299</v>
      </c>
      <c r="E14" s="4">
        <v>299</v>
      </c>
      <c r="F14" s="4">
        <v>308</v>
      </c>
      <c r="G14" s="4">
        <v>327</v>
      </c>
      <c r="H14" s="4">
        <v>302</v>
      </c>
      <c r="I14" s="4">
        <v>293</v>
      </c>
      <c r="J14" s="4">
        <v>308</v>
      </c>
    </row>
    <row r="17" spans="1:2">
      <c r="A17" s="4">
        <v>1</v>
      </c>
      <c r="B17" s="4">
        <v>293</v>
      </c>
    </row>
    <row r="18" spans="1:2">
      <c r="A18" s="4">
        <v>2</v>
      </c>
      <c r="B18" s="4">
        <v>367</v>
      </c>
    </row>
    <row r="19" spans="1:2">
      <c r="A19" s="4">
        <v>3</v>
      </c>
      <c r="B19" s="4">
        <v>361</v>
      </c>
    </row>
    <row r="20" spans="1:2">
      <c r="A20" s="4">
        <v>4</v>
      </c>
      <c r="B20" s="4">
        <v>359</v>
      </c>
    </row>
    <row r="21" spans="1:2">
      <c r="A21" s="4">
        <v>5</v>
      </c>
      <c r="B21" s="4">
        <v>348</v>
      </c>
    </row>
    <row r="22" spans="1:2">
      <c r="A22" s="4">
        <v>6</v>
      </c>
      <c r="B22" s="4">
        <v>344</v>
      </c>
    </row>
    <row r="23" spans="1:2">
      <c r="A23" s="4">
        <v>7</v>
      </c>
      <c r="B23" s="4">
        <v>343</v>
      </c>
    </row>
    <row r="24" spans="1:2">
      <c r="A24" s="4">
        <v>8</v>
      </c>
      <c r="B24" s="4">
        <v>313</v>
      </c>
    </row>
    <row r="25" spans="1:2">
      <c r="A25" s="4">
        <v>9</v>
      </c>
      <c r="B25" s="4">
        <v>310</v>
      </c>
    </row>
    <row r="26" spans="1:2">
      <c r="A26" s="4">
        <v>10</v>
      </c>
      <c r="B26" s="4">
        <v>280</v>
      </c>
    </row>
    <row r="27" spans="1:2">
      <c r="A27" s="4">
        <v>11</v>
      </c>
      <c r="B27" s="4">
        <v>274</v>
      </c>
    </row>
    <row r="28" spans="1:2">
      <c r="A28" s="4">
        <v>12</v>
      </c>
      <c r="B28" s="4">
        <v>282</v>
      </c>
    </row>
    <row r="29" spans="1:2">
      <c r="A29" s="4">
        <v>13</v>
      </c>
      <c r="B29" s="4">
        <v>311</v>
      </c>
    </row>
    <row r="30" spans="1:2">
      <c r="A30" s="4">
        <v>14</v>
      </c>
      <c r="B30" s="4">
        <v>355</v>
      </c>
    </row>
    <row r="31" spans="1:2">
      <c r="A31" s="4">
        <v>15</v>
      </c>
      <c r="B31" s="4">
        <v>357</v>
      </c>
    </row>
    <row r="32" spans="1:2">
      <c r="A32" s="4">
        <v>16</v>
      </c>
      <c r="B32" s="4">
        <v>364</v>
      </c>
    </row>
    <row r="33" spans="1:2">
      <c r="A33" s="4">
        <v>17</v>
      </c>
      <c r="B33" s="4">
        <v>354</v>
      </c>
    </row>
    <row r="34" spans="1:2">
      <c r="A34" s="4">
        <v>18</v>
      </c>
      <c r="B34" s="4">
        <v>353</v>
      </c>
    </row>
    <row r="35" spans="1:2">
      <c r="A35" s="4">
        <v>19</v>
      </c>
      <c r="B35" s="4">
        <v>342</v>
      </c>
    </row>
    <row r="36" spans="1:2">
      <c r="A36" s="4">
        <v>20</v>
      </c>
      <c r="B36" s="4">
        <v>320</v>
      </c>
    </row>
    <row r="37" spans="1:2">
      <c r="A37" s="4">
        <v>21</v>
      </c>
      <c r="B37" s="4">
        <v>291</v>
      </c>
    </row>
    <row r="38" spans="1:2">
      <c r="A38" s="4">
        <v>22</v>
      </c>
      <c r="B38" s="4">
        <v>299</v>
      </c>
    </row>
    <row r="39" spans="1:2">
      <c r="A39" s="4">
        <v>23</v>
      </c>
      <c r="B39" s="4">
        <v>271</v>
      </c>
    </row>
    <row r="40" spans="1:2">
      <c r="A40" s="4">
        <v>24</v>
      </c>
      <c r="B40" s="4">
        <v>266</v>
      </c>
    </row>
    <row r="41" spans="1:2">
      <c r="A41" s="4">
        <v>25</v>
      </c>
      <c r="B41" s="4">
        <v>327</v>
      </c>
    </row>
    <row r="42" spans="1:2">
      <c r="A42" s="4">
        <v>26</v>
      </c>
      <c r="B42" s="4">
        <v>329</v>
      </c>
    </row>
    <row r="43" spans="1:2">
      <c r="A43" s="4">
        <v>27</v>
      </c>
      <c r="B43" s="4">
        <v>390</v>
      </c>
    </row>
    <row r="44" spans="1:2">
      <c r="A44" s="4">
        <v>28</v>
      </c>
      <c r="B44" s="4">
        <v>389</v>
      </c>
    </row>
    <row r="45" spans="1:2">
      <c r="A45" s="4">
        <v>29</v>
      </c>
      <c r="B45" s="4">
        <v>378</v>
      </c>
    </row>
    <row r="46" spans="1:2">
      <c r="A46" s="4">
        <v>30</v>
      </c>
      <c r="B46" s="4">
        <v>349</v>
      </c>
    </row>
    <row r="47" spans="1:2">
      <c r="A47" s="4">
        <v>31</v>
      </c>
      <c r="B47" s="4">
        <v>352</v>
      </c>
    </row>
    <row r="48" spans="1:2">
      <c r="A48" s="4">
        <v>32</v>
      </c>
      <c r="B48" s="4">
        <v>332</v>
      </c>
    </row>
    <row r="49" spans="1:2">
      <c r="A49" s="4">
        <v>33</v>
      </c>
      <c r="B49" s="4">
        <v>315</v>
      </c>
    </row>
    <row r="50" spans="1:2">
      <c r="A50" s="4">
        <v>34</v>
      </c>
      <c r="B50" s="4">
        <v>300</v>
      </c>
    </row>
    <row r="51" spans="1:2">
      <c r="A51" s="4">
        <v>35</v>
      </c>
      <c r="B51" s="4">
        <v>291</v>
      </c>
    </row>
    <row r="52" spans="1:2">
      <c r="A52" s="4">
        <v>36</v>
      </c>
      <c r="B52" s="4">
        <v>299</v>
      </c>
    </row>
    <row r="53" spans="1:2">
      <c r="A53" s="4">
        <v>37</v>
      </c>
      <c r="B53" s="4">
        <v>328</v>
      </c>
    </row>
    <row r="54" spans="1:2">
      <c r="A54" s="4">
        <v>38</v>
      </c>
      <c r="B54" s="4">
        <v>407</v>
      </c>
    </row>
    <row r="55" spans="1:2">
      <c r="A55" s="4">
        <v>39</v>
      </c>
      <c r="B55" s="4">
        <v>392</v>
      </c>
    </row>
    <row r="56" spans="1:2">
      <c r="A56" s="4">
        <v>40</v>
      </c>
      <c r="B56" s="4">
        <v>370</v>
      </c>
    </row>
    <row r="57" spans="1:2">
      <c r="A57" s="4">
        <v>41</v>
      </c>
      <c r="B57" s="4">
        <v>375</v>
      </c>
    </row>
    <row r="58" spans="1:2">
      <c r="A58" s="4">
        <v>42</v>
      </c>
      <c r="B58" s="4">
        <v>342</v>
      </c>
    </row>
    <row r="59" spans="1:2">
      <c r="A59" s="4">
        <v>43</v>
      </c>
      <c r="B59" s="4">
        <v>331</v>
      </c>
    </row>
    <row r="60" spans="1:2">
      <c r="A60" s="4">
        <v>44</v>
      </c>
      <c r="B60" s="4">
        <v>323</v>
      </c>
    </row>
    <row r="61" spans="1:2">
      <c r="A61" s="4">
        <v>45</v>
      </c>
      <c r="B61" s="4">
        <v>289</v>
      </c>
    </row>
    <row r="62" spans="1:2">
      <c r="A62" s="4">
        <v>46</v>
      </c>
      <c r="B62" s="4">
        <v>293</v>
      </c>
    </row>
    <row r="63" spans="1:2">
      <c r="A63" s="4">
        <v>47</v>
      </c>
      <c r="B63" s="4">
        <v>272</v>
      </c>
    </row>
    <row r="64" spans="1:2">
      <c r="A64" s="4">
        <v>48</v>
      </c>
      <c r="B64" s="4">
        <v>299</v>
      </c>
    </row>
    <row r="65" spans="1:2">
      <c r="A65" s="4">
        <v>49</v>
      </c>
      <c r="B65" s="4">
        <v>317</v>
      </c>
    </row>
    <row r="66" spans="1:2">
      <c r="A66" s="4">
        <v>50</v>
      </c>
      <c r="B66" s="4">
        <v>346</v>
      </c>
    </row>
    <row r="67" spans="1:2">
      <c r="A67" s="4">
        <v>51</v>
      </c>
      <c r="B67" s="4">
        <v>353</v>
      </c>
    </row>
    <row r="68" spans="1:2">
      <c r="A68" s="4">
        <v>52</v>
      </c>
      <c r="B68" s="4">
        <v>350</v>
      </c>
    </row>
    <row r="69" spans="1:2">
      <c r="A69" s="4">
        <v>53</v>
      </c>
      <c r="B69" s="4">
        <v>344</v>
      </c>
    </row>
    <row r="70" spans="1:2">
      <c r="A70" s="4">
        <v>54</v>
      </c>
      <c r="B70" s="4">
        <v>332</v>
      </c>
    </row>
    <row r="71" spans="1:2">
      <c r="A71" s="4">
        <v>55</v>
      </c>
      <c r="B71" s="4">
        <v>337</v>
      </c>
    </row>
    <row r="72" spans="1:2">
      <c r="A72" s="4">
        <v>56</v>
      </c>
      <c r="B72" s="4">
        <v>307</v>
      </c>
    </row>
    <row r="73" spans="1:2">
      <c r="A73" s="4">
        <v>57</v>
      </c>
      <c r="B73" s="4">
        <v>294</v>
      </c>
    </row>
    <row r="74" spans="1:2">
      <c r="A74" s="4">
        <v>58</v>
      </c>
      <c r="B74" s="4">
        <v>268</v>
      </c>
    </row>
    <row r="75" spans="1:2">
      <c r="A75" s="4">
        <v>59</v>
      </c>
      <c r="B75" s="4">
        <v>261</v>
      </c>
    </row>
    <row r="76" spans="1:2">
      <c r="A76" s="4">
        <v>60</v>
      </c>
      <c r="B76" s="4">
        <v>308</v>
      </c>
    </row>
    <row r="77" spans="1:2">
      <c r="A77" s="4">
        <v>61</v>
      </c>
      <c r="B77" s="4">
        <v>326</v>
      </c>
    </row>
    <row r="78" spans="1:2">
      <c r="A78" s="4">
        <v>62</v>
      </c>
      <c r="B78" s="4">
        <v>357</v>
      </c>
    </row>
    <row r="79" spans="1:2">
      <c r="A79" s="4">
        <v>63</v>
      </c>
      <c r="B79" s="4">
        <v>379</v>
      </c>
    </row>
    <row r="80" spans="1:2">
      <c r="A80" s="4">
        <v>64</v>
      </c>
      <c r="B80" s="4">
        <v>383</v>
      </c>
    </row>
    <row r="81" spans="1:2">
      <c r="A81" s="4">
        <v>65</v>
      </c>
      <c r="B81" s="4">
        <v>360</v>
      </c>
    </row>
    <row r="82" spans="1:2">
      <c r="A82" s="4">
        <v>66</v>
      </c>
      <c r="B82" s="4">
        <v>360</v>
      </c>
    </row>
    <row r="83" spans="1:2">
      <c r="A83" s="4">
        <v>67</v>
      </c>
      <c r="B83" s="4">
        <v>339</v>
      </c>
    </row>
    <row r="84" spans="1:2">
      <c r="A84" s="4">
        <v>68</v>
      </c>
      <c r="B84" s="4">
        <v>316</v>
      </c>
    </row>
    <row r="85" spans="1:2">
      <c r="A85" s="4">
        <v>69</v>
      </c>
      <c r="B85" s="4">
        <v>316</v>
      </c>
    </row>
    <row r="86" spans="1:2">
      <c r="A86" s="4">
        <v>70</v>
      </c>
      <c r="B86" s="4">
        <v>277</v>
      </c>
    </row>
    <row r="87" spans="1:2">
      <c r="A87" s="4">
        <v>71</v>
      </c>
      <c r="B87" s="4">
        <v>287</v>
      </c>
    </row>
    <row r="88" spans="1:2">
      <c r="A88" s="4">
        <v>72</v>
      </c>
      <c r="B88" s="4">
        <v>327</v>
      </c>
    </row>
    <row r="89" spans="1:2">
      <c r="A89" s="4">
        <v>73</v>
      </c>
      <c r="B89" s="4">
        <v>320</v>
      </c>
    </row>
    <row r="90" spans="1:2">
      <c r="A90" s="4">
        <v>74</v>
      </c>
      <c r="B90" s="4">
        <v>353</v>
      </c>
    </row>
    <row r="91" spans="1:2">
      <c r="A91" s="4">
        <v>75</v>
      </c>
      <c r="B91" s="4">
        <v>370</v>
      </c>
    </row>
    <row r="92" spans="1:2">
      <c r="A92" s="4">
        <v>76</v>
      </c>
      <c r="B92" s="4">
        <v>397</v>
      </c>
    </row>
    <row r="93" spans="1:2">
      <c r="A93" s="4">
        <v>77</v>
      </c>
      <c r="B93" s="4">
        <v>346</v>
      </c>
    </row>
    <row r="94" spans="1:2">
      <c r="A94" s="4">
        <v>78</v>
      </c>
      <c r="B94" s="4">
        <v>356</v>
      </c>
    </row>
    <row r="95" spans="1:2">
      <c r="A95" s="4">
        <v>79</v>
      </c>
      <c r="B95" s="4">
        <v>332</v>
      </c>
    </row>
    <row r="96" spans="1:2">
      <c r="A96" s="4">
        <v>80</v>
      </c>
      <c r="B96" s="4">
        <v>326</v>
      </c>
    </row>
    <row r="97" spans="1:2">
      <c r="A97" s="4">
        <v>81</v>
      </c>
      <c r="B97" s="4">
        <v>313</v>
      </c>
    </row>
    <row r="98" spans="1:2">
      <c r="A98" s="4">
        <v>82</v>
      </c>
      <c r="B98" s="4">
        <v>306</v>
      </c>
    </row>
    <row r="99" spans="1:2">
      <c r="A99" s="4">
        <v>83</v>
      </c>
      <c r="B99" s="4">
        <v>303</v>
      </c>
    </row>
    <row r="100" spans="1:2">
      <c r="A100" s="4">
        <v>84</v>
      </c>
      <c r="B100" s="4">
        <v>302</v>
      </c>
    </row>
    <row r="101" spans="1:2">
      <c r="A101" s="4">
        <v>85</v>
      </c>
      <c r="B101" s="4">
        <v>372</v>
      </c>
    </row>
    <row r="102" spans="1:2">
      <c r="A102" s="4">
        <v>86</v>
      </c>
      <c r="B102" s="4">
        <v>389</v>
      </c>
    </row>
    <row r="103" spans="1:2">
      <c r="A103" s="4">
        <v>87</v>
      </c>
      <c r="B103" s="4">
        <v>374</v>
      </c>
    </row>
    <row r="104" spans="1:2">
      <c r="A104" s="4">
        <v>88</v>
      </c>
      <c r="B104" s="4">
        <v>394</v>
      </c>
    </row>
    <row r="105" spans="1:2">
      <c r="A105" s="4">
        <v>89</v>
      </c>
      <c r="B105" s="4">
        <v>360</v>
      </c>
    </row>
    <row r="106" spans="1:2">
      <c r="A106" s="4">
        <v>90</v>
      </c>
      <c r="B106" s="4">
        <v>358</v>
      </c>
    </row>
    <row r="107" spans="1:2">
      <c r="A107" s="4">
        <v>91</v>
      </c>
      <c r="B107" s="4">
        <v>343</v>
      </c>
    </row>
    <row r="108" spans="1:2">
      <c r="A108" s="4">
        <v>92</v>
      </c>
      <c r="B108" s="4">
        <v>330</v>
      </c>
    </row>
    <row r="109" spans="1:2">
      <c r="A109" s="4">
        <v>93</v>
      </c>
      <c r="B109" s="4">
        <v>312</v>
      </c>
    </row>
    <row r="110" spans="1:2">
      <c r="A110" s="4">
        <v>94</v>
      </c>
      <c r="B110" s="4">
        <v>306</v>
      </c>
    </row>
    <row r="111" spans="1:2">
      <c r="A111" s="4">
        <v>95</v>
      </c>
      <c r="B111" s="4">
        <v>295</v>
      </c>
    </row>
    <row r="112" spans="1:2">
      <c r="A112" s="4">
        <v>96</v>
      </c>
      <c r="B112" s="4">
        <v>293</v>
      </c>
    </row>
    <row r="113" spans="1:2">
      <c r="A113" s="4">
        <v>97</v>
      </c>
      <c r="B113" s="4">
        <v>352</v>
      </c>
    </row>
    <row r="114" spans="1:2">
      <c r="A114" s="4">
        <v>98</v>
      </c>
      <c r="B114" s="4">
        <v>375</v>
      </c>
    </row>
    <row r="115" spans="1:2">
      <c r="A115" s="4">
        <v>99</v>
      </c>
      <c r="B115" s="4">
        <v>377</v>
      </c>
    </row>
    <row r="116" spans="1:2">
      <c r="A116" s="4">
        <v>100</v>
      </c>
      <c r="B116" s="4">
        <v>374</v>
      </c>
    </row>
    <row r="117" spans="1:2">
      <c r="A117" s="4">
        <v>101</v>
      </c>
      <c r="B117" s="4">
        <v>372</v>
      </c>
    </row>
    <row r="118" spans="1:2">
      <c r="A118" s="4">
        <v>102</v>
      </c>
      <c r="B118" s="4">
        <v>354</v>
      </c>
    </row>
    <row r="119" spans="1:2">
      <c r="A119" s="4">
        <v>103</v>
      </c>
      <c r="B119" s="4">
        <v>329</v>
      </c>
    </row>
    <row r="120" spans="1:2">
      <c r="A120" s="4">
        <v>104</v>
      </c>
      <c r="B120" s="4">
        <v>314</v>
      </c>
    </row>
    <row r="121" spans="1:2">
      <c r="A121" s="4">
        <v>105</v>
      </c>
      <c r="B121" s="4">
        <v>297</v>
      </c>
    </row>
    <row r="122" spans="1:2">
      <c r="A122" s="4">
        <v>106</v>
      </c>
      <c r="B122" s="4">
        <v>280</v>
      </c>
    </row>
    <row r="123" spans="1:2">
      <c r="A123" s="4">
        <v>107</v>
      </c>
      <c r="B123" s="4">
        <v>291</v>
      </c>
    </row>
    <row r="124" spans="1:2">
      <c r="A124" s="4">
        <v>108</v>
      </c>
      <c r="B124" s="4">
        <v>308</v>
      </c>
    </row>
  </sheetData>
  <mergeCells count="2">
    <mergeCell ref="A1:A2"/>
    <mergeCell ref="B1:J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8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8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I18"/>
  <sheetViews>
    <sheetView workbookViewId="0">
      <selection activeCell="B17" sqref="B17:B18"/>
    </sheetView>
  </sheetViews>
  <sheetFormatPr defaultRowHeight="13.8"/>
  <sheetData>
    <row r="1" spans="1:9">
      <c r="A1" t="s">
        <v>3</v>
      </c>
    </row>
    <row r="2" spans="1:9" ht="14.4" thickBot="1"/>
    <row r="3" spans="1:9" ht="14.4">
      <c r="A3" s="11" t="s">
        <v>4</v>
      </c>
      <c r="B3" s="11"/>
    </row>
    <row r="4" spans="1:9">
      <c r="A4" s="8" t="s">
        <v>5</v>
      </c>
      <c r="B4" s="8">
        <v>4.9653576163891308E-2</v>
      </c>
    </row>
    <row r="5" spans="1:9">
      <c r="A5" s="8" t="s">
        <v>6</v>
      </c>
      <c r="B5" s="8">
        <v>2.4654776258633553E-3</v>
      </c>
    </row>
    <row r="6" spans="1:9">
      <c r="A6" s="8" t="s">
        <v>7</v>
      </c>
      <c r="B6" s="8">
        <v>-6.9452254154020844E-3</v>
      </c>
    </row>
    <row r="7" spans="1:9">
      <c r="A7" s="8" t="s">
        <v>8</v>
      </c>
      <c r="B7" s="8">
        <v>34.90902014405134</v>
      </c>
    </row>
    <row r="8" spans="1:9" ht="14.4" thickBot="1">
      <c r="A8" s="9" t="s">
        <v>9</v>
      </c>
      <c r="B8" s="9">
        <v>108</v>
      </c>
    </row>
    <row r="10" spans="1:9" ht="14.4" thickBot="1">
      <c r="A10" t="s">
        <v>10</v>
      </c>
    </row>
    <row r="11" spans="1:9" ht="14.4">
      <c r="A11" s="10"/>
      <c r="B11" s="10" t="s">
        <v>15</v>
      </c>
      <c r="C11" s="10" t="s">
        <v>16</v>
      </c>
      <c r="D11" s="10" t="s">
        <v>17</v>
      </c>
      <c r="E11" s="10" t="s">
        <v>18</v>
      </c>
      <c r="F11" s="10" t="s">
        <v>19</v>
      </c>
    </row>
    <row r="12" spans="1:9">
      <c r="A12" s="8" t="s">
        <v>11</v>
      </c>
      <c r="B12" s="8">
        <v>1</v>
      </c>
      <c r="C12" s="8">
        <v>319.26720778914751</v>
      </c>
      <c r="D12" s="8">
        <v>319.26720778914751</v>
      </c>
      <c r="E12" s="8">
        <v>0.26198655031960577</v>
      </c>
      <c r="F12" s="8">
        <v>0.60982335481007122</v>
      </c>
    </row>
    <row r="13" spans="1:9">
      <c r="A13" s="8" t="s">
        <v>12</v>
      </c>
      <c r="B13" s="8">
        <v>106</v>
      </c>
      <c r="C13" s="8">
        <v>129175.80686628494</v>
      </c>
      <c r="D13" s="8">
        <v>1218.6396874177824</v>
      </c>
      <c r="E13" s="8"/>
      <c r="F13" s="8"/>
    </row>
    <row r="14" spans="1:9" ht="14.4" thickBot="1">
      <c r="A14" s="9" t="s">
        <v>13</v>
      </c>
      <c r="B14" s="9">
        <v>107</v>
      </c>
      <c r="C14" s="9">
        <v>129495.07407407409</v>
      </c>
      <c r="D14" s="9"/>
      <c r="E14" s="9"/>
      <c r="F14" s="9"/>
    </row>
    <row r="15" spans="1:9" ht="14.4" thickBot="1"/>
    <row r="16" spans="1:9" ht="14.4">
      <c r="A16" s="10"/>
      <c r="B16" s="10" t="s">
        <v>20</v>
      </c>
      <c r="C16" s="10" t="s">
        <v>8</v>
      </c>
      <c r="D16" s="10" t="s">
        <v>21</v>
      </c>
      <c r="E16" s="10" t="s">
        <v>22</v>
      </c>
      <c r="F16" s="10" t="s">
        <v>23</v>
      </c>
      <c r="G16" s="10" t="s">
        <v>24</v>
      </c>
      <c r="H16" s="10" t="s">
        <v>25</v>
      </c>
      <c r="I16" s="10" t="s">
        <v>26</v>
      </c>
    </row>
    <row r="17" spans="1:9">
      <c r="A17" s="8" t="s">
        <v>14</v>
      </c>
      <c r="B17" s="8">
        <v>328.90169608861197</v>
      </c>
      <c r="C17" s="8">
        <v>6.7651706648247547</v>
      </c>
      <c r="D17" s="8">
        <v>48.616910405338878</v>
      </c>
      <c r="E17" s="8">
        <v>2.688884358551253E-74</v>
      </c>
      <c r="F17" s="8">
        <v>315.4890876413549</v>
      </c>
      <c r="G17" s="8">
        <v>342.31430453586904</v>
      </c>
      <c r="H17" s="8">
        <v>315.4890876413549</v>
      </c>
      <c r="I17" s="8">
        <v>342.31430453586904</v>
      </c>
    </row>
    <row r="18" spans="1:9" ht="14.4" thickBot="1">
      <c r="A18" s="9" t="s">
        <v>27</v>
      </c>
      <c r="B18" s="9">
        <v>5.5150666399916164E-2</v>
      </c>
      <c r="C18" s="9">
        <v>0.10774850828144299</v>
      </c>
      <c r="D18" s="9">
        <v>0.51184621745166659</v>
      </c>
      <c r="E18" s="9">
        <v>0.60982335481008543</v>
      </c>
      <c r="F18" s="9">
        <v>-0.15847122489533688</v>
      </c>
      <c r="G18" s="9">
        <v>0.26877255769516922</v>
      </c>
      <c r="H18" s="9">
        <v>-0.15847122489533688</v>
      </c>
      <c r="I18" s="9">
        <v>0.26877255769516922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Zakresy nazwane</vt:lpstr>
      </vt:variant>
      <vt:variant>
        <vt:i4>3</vt:i4>
      </vt:variant>
    </vt:vector>
  </HeadingPairs>
  <TitlesOfParts>
    <vt:vector size="9" baseType="lpstr">
      <vt:lpstr>Arkusz1</vt:lpstr>
      <vt:lpstr>Regresja</vt:lpstr>
      <vt:lpstr>Wskaźniki</vt:lpstr>
      <vt:lpstr>Arkusz2</vt:lpstr>
      <vt:lpstr>Arkusz3</vt:lpstr>
      <vt:lpstr>Arkusz6</vt:lpstr>
      <vt:lpstr>Arkusz1!_Toc292703994</vt:lpstr>
      <vt:lpstr>Regresja!_Toc292703994</vt:lpstr>
      <vt:lpstr>Wskaźniki!_Toc292703994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GOSIA</dc:creator>
  <cp:lastModifiedBy>GOSIA</cp:lastModifiedBy>
  <dcterms:created xsi:type="dcterms:W3CDTF">2017-09-21T18:59:09Z</dcterms:created>
  <dcterms:modified xsi:type="dcterms:W3CDTF">2017-09-21T20:08:47Z</dcterms:modified>
</cp:coreProperties>
</file>