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180" windowHeight="8835"/>
  </bookViews>
  <sheets>
    <sheet name="Opis" sheetId="1" r:id="rId1"/>
    <sheet name="Szablon" sheetId="3" r:id="rId2"/>
    <sheet name="Przykład" sheetId="2" r:id="rId3"/>
    <sheet name="Wielu interesariuszy" sheetId="4" r:id="rId4"/>
  </sheets>
  <calcPr calcId="114210"/>
</workbook>
</file>

<file path=xl/calcChain.xml><?xml version="1.0" encoding="utf-8"?>
<calcChain xmlns="http://schemas.openxmlformats.org/spreadsheetml/2006/main">
  <c r="D8" i="2"/>
  <c r="D5"/>
  <c r="D6"/>
  <c r="D7"/>
  <c r="D4"/>
  <c r="D9"/>
  <c r="D10"/>
  <c r="D11"/>
  <c r="D12"/>
  <c r="D13"/>
  <c r="F14"/>
  <c r="G5"/>
  <c r="G14"/>
  <c r="H14"/>
  <c r="I9"/>
  <c r="G13"/>
  <c r="I13"/>
  <c r="G6"/>
  <c r="I6"/>
  <c r="G12"/>
  <c r="I12"/>
  <c r="G7"/>
  <c r="I7"/>
  <c r="G9"/>
  <c r="G4"/>
  <c r="G8"/>
  <c r="G10"/>
  <c r="G11"/>
  <c r="C14"/>
  <c r="B14"/>
  <c r="H13" i="4"/>
  <c r="J13"/>
  <c r="I13"/>
  <c r="H12"/>
  <c r="J12"/>
  <c r="I12"/>
  <c r="H11"/>
  <c r="I11"/>
  <c r="J11"/>
  <c r="H10"/>
  <c r="I10"/>
  <c r="J10"/>
  <c r="H9"/>
  <c r="J9"/>
  <c r="I9"/>
  <c r="H8"/>
  <c r="J8"/>
  <c r="I8"/>
  <c r="H7"/>
  <c r="I7"/>
  <c r="J7"/>
  <c r="H6"/>
  <c r="I6"/>
  <c r="J6"/>
  <c r="H5"/>
  <c r="J5"/>
  <c r="I5"/>
  <c r="H4"/>
  <c r="J4"/>
  <c r="I4"/>
  <c r="I14"/>
  <c r="H14"/>
  <c r="G14"/>
  <c r="F14"/>
  <c r="E14"/>
  <c r="D14"/>
  <c r="L14"/>
  <c r="M4"/>
  <c r="M14"/>
  <c r="N14"/>
  <c r="O4"/>
  <c r="M5"/>
  <c r="M6"/>
  <c r="M7"/>
  <c r="M8"/>
  <c r="M9"/>
  <c r="M10"/>
  <c r="M11"/>
  <c r="M12"/>
  <c r="M13"/>
  <c r="C14"/>
  <c r="B14"/>
  <c r="D4" i="3"/>
  <c r="D5"/>
  <c r="D6"/>
  <c r="D7"/>
  <c r="F8"/>
  <c r="G4"/>
  <c r="G8"/>
  <c r="H8"/>
  <c r="I4"/>
  <c r="I8"/>
  <c r="C8"/>
  <c r="B8"/>
  <c r="G7"/>
  <c r="I7"/>
  <c r="G6"/>
  <c r="I6"/>
  <c r="G5"/>
  <c r="I5"/>
  <c r="J14" i="4"/>
  <c r="K4"/>
  <c r="K9"/>
  <c r="E5" i="2"/>
  <c r="K7" i="4"/>
  <c r="K12"/>
  <c r="P12"/>
  <c r="E6" i="2"/>
  <c r="J6"/>
  <c r="D8" i="3"/>
  <c r="D14" i="2"/>
  <c r="E13"/>
  <c r="J13"/>
  <c r="O13" i="4"/>
  <c r="O12"/>
  <c r="O11"/>
  <c r="O10"/>
  <c r="O9"/>
  <c r="O8"/>
  <c r="O7"/>
  <c r="O6"/>
  <c r="O5"/>
  <c r="O14"/>
  <c r="I10" i="2"/>
  <c r="I8"/>
  <c r="I5"/>
  <c r="I11"/>
  <c r="I4"/>
  <c r="P4" i="4"/>
  <c r="E6" i="3"/>
  <c r="J6"/>
  <c r="E5"/>
  <c r="J5"/>
  <c r="P7" i="4"/>
  <c r="E4" i="3"/>
  <c r="K13" i="4"/>
  <c r="P13"/>
  <c r="E12" i="2"/>
  <c r="J12"/>
  <c r="E7"/>
  <c r="J7"/>
  <c r="E4"/>
  <c r="E11"/>
  <c r="J11"/>
  <c r="E8"/>
  <c r="J8"/>
  <c r="E10"/>
  <c r="J10"/>
  <c r="E9"/>
  <c r="J9"/>
  <c r="K6" i="4"/>
  <c r="P6"/>
  <c r="K10"/>
  <c r="P10"/>
  <c r="J5" i="2"/>
  <c r="P9" i="4"/>
  <c r="I14" i="2"/>
  <c r="K8" i="4"/>
  <c r="P8"/>
  <c r="K5"/>
  <c r="P5"/>
  <c r="K11"/>
  <c r="P11"/>
  <c r="E7" i="3"/>
  <c r="J7"/>
  <c r="E14" i="2"/>
  <c r="J4"/>
  <c r="J4" i="3"/>
  <c r="J8"/>
  <c r="E8"/>
  <c r="K14" i="4"/>
</calcChain>
</file>

<file path=xl/sharedStrings.xml><?xml version="1.0" encoding="utf-8"?>
<sst xmlns="http://schemas.openxmlformats.org/spreadsheetml/2006/main" count="103" uniqueCount="65">
  <si>
    <t>Karl Wiegers</t>
  </si>
  <si>
    <t>Model priorytetyzacji wymagań</t>
  </si>
  <si>
    <t>Po wprowadzeniu względnych wartości dla każdej z funkcji zostanie obliczony względny</t>
  </si>
  <si>
    <t>priorytet każdej z nich z uwzględnieniem ich wagi (lub wartości), kosztu oraz ryzyka.</t>
  </si>
  <si>
    <t>Jeśli lista funkcji zostanie posortowana w porządku malejącym wg kolumny "Priorytet",</t>
  </si>
  <si>
    <t>elementy o najwyższych priorytetach znajdą się u góry listy.</t>
  </si>
  <si>
    <t>Metoda przedstawiona w niniejszym arkuszu nie będzie mieć zastosowania do funkcji,</t>
  </si>
  <si>
    <t>wynikające z przepisów prawa lub zawartych umów, funkcje dające przewagę nad konkurencją itd.).</t>
  </si>
  <si>
    <t>Skorzystaj z tego arkusza, aby dokonać rozróżnienia między wymaganiami nieznajdującymi się</t>
  </si>
  <si>
    <t>na liście funkcji "absolutnie niezbędnych".</t>
  </si>
  <si>
    <t>Interesariusz 1</t>
  </si>
  <si>
    <t>Interesariusz 2</t>
  </si>
  <si>
    <t>Interesariusz 3</t>
  </si>
  <si>
    <t>Priorytet</t>
  </si>
  <si>
    <t>Koszt względny</t>
  </si>
  <si>
    <t>Ryzyko względne</t>
  </si>
  <si>
    <t>Łączna wartość</t>
  </si>
  <si>
    <t>Funkcja</t>
  </si>
  <si>
    <t>Razem</t>
  </si>
  <si>
    <t>Importowanie struktur chemicznych z narzędzia do rysowania struktur</t>
  </si>
  <si>
    <t>interesariuszy lub wiele klas użytkowników, którzy mogą mieć różne wyobrażenia na temat priorytetów wymagań.</t>
  </si>
  <si>
    <t>Arkusz "Wielu interesariuszy" jest ulepszoną wersją arkusza podstawowego. Uwzględnia on wielu</t>
  </si>
  <si>
    <t>Względna korzyść</t>
  </si>
  <si>
    <t>Względna strata</t>
  </si>
  <si>
    <t>Łączna korzyść</t>
  </si>
  <si>
    <t>Łączna strata</t>
  </si>
  <si>
    <t>% wartości</t>
  </si>
  <si>
    <t>% kosztu</t>
  </si>
  <si>
    <t>% ryzyka</t>
  </si>
  <si>
    <t>Względna waga:</t>
  </si>
  <si>
    <t>Podgląd historii określonego pojemnika z odczynnikiem</t>
  </si>
  <si>
    <t>Generowanie raportu z inwentaryzacji magazynu odczynników</t>
  </si>
  <si>
    <t>Zarządzanie listą substancji niebezpiecznych</t>
  </si>
  <si>
    <t>Modyfikowanie oczekujących zamówień na odczynniki</t>
  </si>
  <si>
    <t>Odszukiwanie odczynników w katalogach dostawców</t>
  </si>
  <si>
    <t>Pytanie o status zamówienia</t>
  </si>
  <si>
    <t>Generowanie raportów z inwentaryzacji laboratoriów</t>
  </si>
  <si>
    <t>Sprawdzanie bazy danych ze szkoleniami z posługiwania się substancjami niebezpiecznymi</t>
  </si>
  <si>
    <t>&lt;Wymień w komórkach wszystkie funkcje, wymagania albo przypadki użycia, którym</t>
  </si>
  <si>
    <t>skopiuj i wstaw dodatkowe wiersze; formuły dostosują się automatycznie.&gt;</t>
  </si>
  <si>
    <t>należy nadać priorytety - po jednej pozycji w komórce. Jeśli będzie to potrzebne,</t>
  </si>
  <si>
    <t>Niniejszy przykład zawiera trzech interesariuszy. Każdy interesariusz ma do dyspozycji własną parę kolumn, w których</t>
  </si>
  <si>
    <t>określa korzyści i straty. Wartości w pierwszym wierszu określają wagi, które każdy interesariusz otrzymuje w procesie</t>
  </si>
  <si>
    <t>decyzyjnym. Uprzywilejowane klasy użytkowników uzyskują wyższe wagi. Arkusz uwzględnia je podczas obliczania</t>
  </si>
  <si>
    <t>ogólnych wielkości korzyści i strat dla każdego z proponowanych wymagań. Aby stwierdzić, jaki wpływ na wyliczane priorytety</t>
  </si>
  <si>
    <t>mają oceny nadawane przez interesariuszy, możesz poeksperymentować z wartościami korzyści, strat oraz wagami.</t>
  </si>
  <si>
    <t>Copyright © 2013 by Karl Wiegers and Seilevel.</t>
  </si>
  <si>
    <t>Zezwala się na używanie, modyfikowanie oraz dystrybuowanie niniejszego arkusza.</t>
  </si>
  <si>
    <t>zarówno korzyści, jakie dzięki danej funkcji odniesie klient, jak i straty, które poniesie, jeżeli funkcja ta nie</t>
  </si>
  <si>
    <t xml:space="preserve">funkcja otrzymuje w każdym z czterech aspektów (korzyść, strata, koszt i ryzyko) względną ocenę od 1 do 9 </t>
  </si>
  <si>
    <t>korzyść jest dwukrotnie ważniejsza od straty, która jest tak samo ważna jak koszt, przy czym ryzyko jest o połowę</t>
  </si>
  <si>
    <t>mniej ważne od kosztu, mógłbyś skorzystać z następujących wag (w pierwszym wierszu): 2, 1, 1 i 0,5.</t>
  </si>
  <si>
    <t>Priorytet określa, jak bardzo pożądane jest uwzględnienie pewnej funkcji (przy czym należy wziąć pod uwagę</t>
  </si>
  <si>
    <t>funkcji albo wymagań systemu. Arkusz "Przykład" zawiera przykład bazujący na Systemie śledzenia</t>
  </si>
  <si>
    <t>odczynników. Arkusz "Szablon" zawiera kilka pustych wierszy z wszystkimi niezbędnymi formułami.</t>
  </si>
  <si>
    <t>Aby skorzystać z niniejszego narzędzia, skopiuj arkusz "Szablon" do nowego pliku i wprowadź pozycje,</t>
  </si>
  <si>
    <t>którym należy nadać priorytety. W razie potrzeby skopiuj i wstaw puste wiersze, dzięki czemu uzyskasz</t>
  </si>
  <si>
    <t>miejsce niezbędne do przeprowadzenia priorytetyzacji wszystkich pozycji w jednym przebiegu.</t>
  </si>
  <si>
    <t>Niniejszy arkusz zawiera prosty model służący do szacowania względnych priorytetów określonych</t>
  </si>
  <si>
    <t>Wydruk karty charakterystyki odczynnika</t>
  </si>
  <si>
    <t>zostanie zrealizowana) oraz względnego kosztu i technicznego ryzyka związanego z jej implementacją. Każda proponowana</t>
  </si>
  <si>
    <t xml:space="preserve">(9 to ocena najwyższa). Wagi poszczególnych aspektów można również modyfikować. Jeśli na przykład uważasz, że </t>
  </si>
  <si>
    <t>które z pewnych przyczyn muszą zostać uwzględnione (mogą to być powody natury politycznej,</t>
  </si>
  <si>
    <t>"Specyfikacja oprogramowania. Inżynieria wymagań. Wydanie III", Helion 2014.</t>
  </si>
  <si>
    <t>Więcej informacji na temat przedstawionego modelu znajduje się w książce Karla Wiegersa i Joy Beatty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</si>
</sst>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4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1"/>
  <sheetViews>
    <sheetView tabSelected="1" workbookViewId="0">
      <selection activeCell="D8" sqref="D8"/>
    </sheetView>
  </sheetViews>
  <sheetFormatPr defaultRowHeight="12.75"/>
  <sheetData>
    <row r="1" spans="1:2" s="1" customFormat="1">
      <c r="A1" s="1" t="s">
        <v>1</v>
      </c>
    </row>
    <row r="2" spans="1:2">
      <c r="B2" t="s">
        <v>0</v>
      </c>
    </row>
    <row r="4" spans="1:2">
      <c r="A4" t="s">
        <v>58</v>
      </c>
    </row>
    <row r="5" spans="1:2">
      <c r="A5" t="s">
        <v>53</v>
      </c>
    </row>
    <row r="6" spans="1:2">
      <c r="A6" t="s">
        <v>54</v>
      </c>
    </row>
    <row r="7" spans="1:2">
      <c r="A7" t="s">
        <v>55</v>
      </c>
    </row>
    <row r="8" spans="1:2">
      <c r="A8" t="s">
        <v>56</v>
      </c>
    </row>
    <row r="9" spans="1:2">
      <c r="A9" t="s">
        <v>57</v>
      </c>
    </row>
    <row r="11" spans="1:2">
      <c r="A11" t="s">
        <v>52</v>
      </c>
    </row>
    <row r="12" spans="1:2">
      <c r="A12" t="s">
        <v>48</v>
      </c>
    </row>
    <row r="13" spans="1:2">
      <c r="A13" t="s">
        <v>60</v>
      </c>
    </row>
    <row r="14" spans="1:2">
      <c r="A14" t="s">
        <v>49</v>
      </c>
    </row>
    <row r="15" spans="1:2">
      <c r="A15" t="s">
        <v>61</v>
      </c>
    </row>
    <row r="16" spans="1:2">
      <c r="A16" t="s">
        <v>50</v>
      </c>
    </row>
    <row r="17" spans="1:1">
      <c r="A17" t="s">
        <v>51</v>
      </c>
    </row>
    <row r="19" spans="1:1">
      <c r="A19" t="s">
        <v>2</v>
      </c>
    </row>
    <row r="20" spans="1:1">
      <c r="A20" t="s">
        <v>3</v>
      </c>
    </row>
    <row r="21" spans="1:1">
      <c r="A21" t="s">
        <v>4</v>
      </c>
    </row>
    <row r="22" spans="1:1">
      <c r="A22" t="s">
        <v>5</v>
      </c>
    </row>
    <row r="24" spans="1:1">
      <c r="A24" t="s">
        <v>6</v>
      </c>
    </row>
    <row r="25" spans="1:1">
      <c r="A25" t="s">
        <v>62</v>
      </c>
    </row>
    <row r="26" spans="1:1">
      <c r="A26" t="s">
        <v>7</v>
      </c>
    </row>
    <row r="27" spans="1:1">
      <c r="A27" t="s">
        <v>8</v>
      </c>
    </row>
    <row r="28" spans="1:1">
      <c r="A28" t="s">
        <v>9</v>
      </c>
    </row>
    <row r="30" spans="1:1">
      <c r="A30" t="s">
        <v>21</v>
      </c>
    </row>
    <row r="31" spans="1:1">
      <c r="A31" t="s">
        <v>20</v>
      </c>
    </row>
    <row r="32" spans="1:1">
      <c r="A32" t="s">
        <v>41</v>
      </c>
    </row>
    <row r="33" spans="1:1">
      <c r="A33" t="s">
        <v>42</v>
      </c>
    </row>
    <row r="34" spans="1:1">
      <c r="A34" t="s">
        <v>43</v>
      </c>
    </row>
    <row r="35" spans="1:1">
      <c r="A35" t="s">
        <v>44</v>
      </c>
    </row>
    <row r="36" spans="1:1">
      <c r="A36" t="s">
        <v>45</v>
      </c>
    </row>
    <row r="38" spans="1:1">
      <c r="A38" s="13" t="s">
        <v>46</v>
      </c>
    </row>
    <row r="39" spans="1:1">
      <c r="A39" t="s">
        <v>47</v>
      </c>
    </row>
    <row r="40" spans="1:1">
      <c r="A40" t="s">
        <v>64</v>
      </c>
    </row>
    <row r="41" spans="1:1">
      <c r="A41" t="s">
        <v>63</v>
      </c>
    </row>
  </sheetData>
  <phoneticPr fontId="0" type="noConversion"/>
  <pageMargins left="0.75" right="0.75" top="1" bottom="1" header="0.5" footer="0.5"/>
  <pageSetup orientation="landscape" r:id="rId1"/>
  <headerFooter alignWithMargins="0">
    <oddFooter>&amp;CCopyright © 2013 by Karl Wiegers and Seilevel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30"/>
  <sheetViews>
    <sheetView workbookViewId="0">
      <selection sqref="A1:J8"/>
    </sheetView>
  </sheetViews>
  <sheetFormatPr defaultRowHeight="12.75"/>
  <cols>
    <col min="1" max="1" width="73.85546875" bestFit="1" customWidth="1"/>
    <col min="2" max="2" width="10.5703125" style="2" customWidth="1"/>
    <col min="3" max="3" width="10.42578125" style="2" customWidth="1"/>
    <col min="4" max="5" width="9.140625" style="2"/>
    <col min="6" max="6" width="10.28515625" style="2" customWidth="1"/>
    <col min="7" max="7" width="9.140625" style="2"/>
    <col min="8" max="8" width="10.28515625" style="2" customWidth="1"/>
    <col min="9" max="10" width="9.140625" style="2"/>
  </cols>
  <sheetData>
    <row r="1" spans="1:11">
      <c r="A1" t="s">
        <v>29</v>
      </c>
      <c r="B1" s="2">
        <v>1</v>
      </c>
      <c r="C1" s="2">
        <v>1</v>
      </c>
      <c r="F1" s="2">
        <v>1</v>
      </c>
      <c r="H1" s="2">
        <v>1</v>
      </c>
    </row>
    <row r="3" spans="1:11" s="3" customFormat="1" ht="25.5">
      <c r="A3" s="14" t="s">
        <v>17</v>
      </c>
      <c r="B3" s="14" t="s">
        <v>22</v>
      </c>
      <c r="C3" s="14" t="s">
        <v>23</v>
      </c>
      <c r="D3" s="14" t="s">
        <v>16</v>
      </c>
      <c r="E3" s="14" t="s">
        <v>26</v>
      </c>
      <c r="F3" s="14" t="s">
        <v>14</v>
      </c>
      <c r="G3" s="14" t="s">
        <v>27</v>
      </c>
      <c r="H3" s="14" t="s">
        <v>15</v>
      </c>
      <c r="I3" s="14" t="s">
        <v>28</v>
      </c>
      <c r="J3" s="14" t="s">
        <v>13</v>
      </c>
    </row>
    <row r="4" spans="1:11">
      <c r="A4" t="s">
        <v>38</v>
      </c>
      <c r="D4" s="2">
        <f>B4*$B$1+C4*$C$1</f>
        <v>0</v>
      </c>
      <c r="E4" s="4" t="e">
        <f>100*D4/$D$8</f>
        <v>#DIV/0!</v>
      </c>
      <c r="G4" s="4" t="e">
        <f>100*F4/$F$8</f>
        <v>#DIV/0!</v>
      </c>
      <c r="I4" s="4" t="e">
        <f>100*H4/$H$8</f>
        <v>#DIV/0!</v>
      </c>
      <c r="J4" s="5" t="e">
        <f>E4/(G4*$F$1+I4*$H$1)</f>
        <v>#DIV/0!</v>
      </c>
      <c r="K4" s="6"/>
    </row>
    <row r="5" spans="1:11">
      <c r="A5" t="s">
        <v>40</v>
      </c>
      <c r="D5" s="2">
        <f>B5*$B$1+C5*$C$1</f>
        <v>0</v>
      </c>
      <c r="E5" s="4" t="e">
        <f>100*D5/$D$8</f>
        <v>#DIV/0!</v>
      </c>
      <c r="G5" s="4" t="e">
        <f>100*F5/$F$8</f>
        <v>#DIV/0!</v>
      </c>
      <c r="I5" s="4" t="e">
        <f>100*H5/$H$8</f>
        <v>#DIV/0!</v>
      </c>
      <c r="J5" s="5" t="e">
        <f>E5/(G5*$F$1+I5*$H$1)</f>
        <v>#DIV/0!</v>
      </c>
      <c r="K5" s="6"/>
    </row>
    <row r="6" spans="1:11">
      <c r="A6" t="s">
        <v>39</v>
      </c>
      <c r="D6" s="2">
        <f>B6*$B$1+C6*$C$1</f>
        <v>0</v>
      </c>
      <c r="E6" s="4" t="e">
        <f>100*D6/$D$8</f>
        <v>#DIV/0!</v>
      </c>
      <c r="G6" s="4" t="e">
        <f>100*F6/$F$8</f>
        <v>#DIV/0!</v>
      </c>
      <c r="I6" s="4" t="e">
        <f>100*H6/$H$8</f>
        <v>#DIV/0!</v>
      </c>
      <c r="J6" s="5" t="e">
        <f>E6/(G6*$F$1+I6*$H$1)</f>
        <v>#DIV/0!</v>
      </c>
      <c r="K6" s="6"/>
    </row>
    <row r="7" spans="1:11">
      <c r="D7" s="2">
        <f>B7*$B$1+C7*$C$1</f>
        <v>0</v>
      </c>
      <c r="E7" s="4" t="e">
        <f>100*D7/$D$8</f>
        <v>#DIV/0!</v>
      </c>
      <c r="G7" s="4" t="e">
        <f>100*F7/$F$8</f>
        <v>#DIV/0!</v>
      </c>
      <c r="I7" s="4" t="e">
        <f>100*H7/$H$8</f>
        <v>#DIV/0!</v>
      </c>
      <c r="J7" s="5" t="e">
        <f>E7/(G7*$F$1+I7*$H$1)</f>
        <v>#DIV/0!</v>
      </c>
      <c r="K7" s="6"/>
    </row>
    <row r="8" spans="1:11" s="7" customFormat="1">
      <c r="A8" s="1" t="s">
        <v>18</v>
      </c>
      <c r="B8" s="8">
        <f t="shared" ref="B8:J8" si="0">SUM(B4:B7)</f>
        <v>0</v>
      </c>
      <c r="C8" s="8">
        <f t="shared" si="0"/>
        <v>0</v>
      </c>
      <c r="D8" s="8">
        <f t="shared" si="0"/>
        <v>0</v>
      </c>
      <c r="E8" s="9" t="e">
        <f t="shared" si="0"/>
        <v>#DIV/0!</v>
      </c>
      <c r="F8" s="8">
        <f t="shared" si="0"/>
        <v>0</v>
      </c>
      <c r="G8" s="9" t="e">
        <f t="shared" si="0"/>
        <v>#DIV/0!</v>
      </c>
      <c r="H8" s="8">
        <f t="shared" si="0"/>
        <v>0</v>
      </c>
      <c r="I8" s="9" t="e">
        <f t="shared" si="0"/>
        <v>#DIV/0!</v>
      </c>
      <c r="J8" s="10" t="e">
        <f t="shared" si="0"/>
        <v>#DIV/0!</v>
      </c>
    </row>
    <row r="11" spans="1:11">
      <c r="B11" s="4"/>
      <c r="C11" s="4"/>
    </row>
    <row r="12" spans="1:11">
      <c r="B12" s="4"/>
      <c r="C12" s="4"/>
    </row>
    <row r="13" spans="1:11">
      <c r="B13" s="4"/>
      <c r="C13" s="4"/>
    </row>
    <row r="14" spans="1:11">
      <c r="B14" s="4"/>
      <c r="C14" s="4"/>
    </row>
    <row r="15" spans="1:11">
      <c r="B15" s="4"/>
      <c r="C15" s="4"/>
    </row>
    <row r="16" spans="1:11">
      <c r="B16" s="4"/>
      <c r="C16" s="4"/>
    </row>
    <row r="17" spans="2:3">
      <c r="B17" s="4"/>
      <c r="C17" s="4"/>
    </row>
    <row r="18" spans="2:3">
      <c r="B18" s="4"/>
      <c r="C18" s="4"/>
    </row>
    <row r="19" spans="2:3">
      <c r="B19" s="4"/>
      <c r="C19" s="4"/>
    </row>
    <row r="20" spans="2:3">
      <c r="B20" s="4"/>
      <c r="C20" s="4"/>
    </row>
    <row r="21" spans="2:3">
      <c r="B21" s="4"/>
      <c r="C21" s="4"/>
    </row>
    <row r="22" spans="2:3">
      <c r="B22" s="4"/>
      <c r="C22" s="4"/>
    </row>
    <row r="23" spans="2:3">
      <c r="B23" s="4"/>
      <c r="C23" s="4"/>
    </row>
    <row r="24" spans="2:3">
      <c r="B24" s="4"/>
      <c r="C24" s="4"/>
    </row>
    <row r="25" spans="2:3">
      <c r="B25" s="4"/>
      <c r="C25" s="4"/>
    </row>
    <row r="26" spans="2:3">
      <c r="B26" s="4"/>
      <c r="C26" s="4"/>
    </row>
    <row r="27" spans="2:3">
      <c r="B27" s="4"/>
      <c r="C27" s="4"/>
    </row>
    <row r="28" spans="2:3">
      <c r="B28" s="4"/>
      <c r="C28" s="4"/>
    </row>
    <row r="29" spans="2:3">
      <c r="B29" s="4"/>
      <c r="C29" s="4"/>
    </row>
    <row r="30" spans="2:3">
      <c r="B30" s="4"/>
      <c r="C30" s="4"/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A14" sqref="A14"/>
    </sheetView>
  </sheetViews>
  <sheetFormatPr defaultRowHeight="12.75"/>
  <cols>
    <col min="1" max="1" width="78.140625" customWidth="1"/>
    <col min="2" max="2" width="10.140625" style="2" customWidth="1"/>
    <col min="3" max="3" width="10.28515625" style="2" customWidth="1"/>
    <col min="4" max="5" width="9.140625" style="2"/>
    <col min="6" max="6" width="10.7109375" style="2" customWidth="1"/>
    <col min="7" max="7" width="9.140625" style="2"/>
    <col min="8" max="8" width="10.42578125" style="2" customWidth="1"/>
    <col min="9" max="10" width="9.140625" style="2"/>
    <col min="11" max="11" width="10.28515625" customWidth="1"/>
  </cols>
  <sheetData>
    <row r="1" spans="1:11">
      <c r="A1" t="s">
        <v>29</v>
      </c>
      <c r="B1" s="4">
        <v>2</v>
      </c>
      <c r="C1" s="4">
        <v>1</v>
      </c>
      <c r="D1" s="4"/>
      <c r="E1" s="4"/>
      <c r="F1" s="4">
        <v>1</v>
      </c>
      <c r="H1" s="2">
        <v>0.5</v>
      </c>
    </row>
    <row r="3" spans="1:11" s="3" customFormat="1" ht="25.5">
      <c r="A3" s="14" t="s">
        <v>17</v>
      </c>
      <c r="B3" s="14" t="s">
        <v>22</v>
      </c>
      <c r="C3" s="14" t="s">
        <v>23</v>
      </c>
      <c r="D3" s="14" t="s">
        <v>16</v>
      </c>
      <c r="E3" s="14" t="s">
        <v>26</v>
      </c>
      <c r="F3" s="14" t="s">
        <v>14</v>
      </c>
      <c r="G3" s="14" t="s">
        <v>27</v>
      </c>
      <c r="H3" s="14" t="s">
        <v>15</v>
      </c>
      <c r="I3" s="14" t="s">
        <v>28</v>
      </c>
      <c r="J3" s="14" t="s">
        <v>13</v>
      </c>
    </row>
    <row r="4" spans="1:11">
      <c r="A4" t="s">
        <v>35</v>
      </c>
      <c r="B4" s="2">
        <v>2</v>
      </c>
      <c r="C4" s="2">
        <v>4</v>
      </c>
      <c r="D4" s="2">
        <f t="shared" ref="D4:D13" si="0">B4*$B$1+C4*$C$1</f>
        <v>8</v>
      </c>
      <c r="E4" s="4">
        <f t="shared" ref="E4:E13" si="1">100*D4/$D$14</f>
        <v>5.161290322580645</v>
      </c>
      <c r="F4" s="2">
        <v>1</v>
      </c>
      <c r="G4" s="4">
        <f t="shared" ref="G4:G13" si="2">100*F4/$F$14</f>
        <v>2.7027027027027026</v>
      </c>
      <c r="H4" s="2">
        <v>1</v>
      </c>
      <c r="I4" s="4">
        <f t="shared" ref="I4:I13" si="3">100*H4/$H$14</f>
        <v>3.0303030303030303</v>
      </c>
      <c r="J4" s="11">
        <f t="shared" ref="J4:J13" si="4">E4/(G4*$F$1+I4*$H$1)</f>
        <v>1.2236767929846541</v>
      </c>
      <c r="K4" s="6"/>
    </row>
    <row r="5" spans="1:11">
      <c r="A5" t="s">
        <v>31</v>
      </c>
      <c r="B5" s="2">
        <v>5</v>
      </c>
      <c r="C5" s="2">
        <v>3</v>
      </c>
      <c r="D5" s="2">
        <f t="shared" si="0"/>
        <v>13</v>
      </c>
      <c r="E5" s="4">
        <f t="shared" si="1"/>
        <v>8.387096774193548</v>
      </c>
      <c r="F5" s="2">
        <v>2</v>
      </c>
      <c r="G5" s="4">
        <f t="shared" si="2"/>
        <v>5.4054054054054053</v>
      </c>
      <c r="H5" s="2">
        <v>1</v>
      </c>
      <c r="I5" s="4">
        <f t="shared" si="3"/>
        <v>3.0303030303030303</v>
      </c>
      <c r="J5" s="11">
        <f t="shared" si="4"/>
        <v>1.211910669975186</v>
      </c>
      <c r="K5" s="6"/>
    </row>
    <row r="6" spans="1:11">
      <c r="A6" t="s">
        <v>30</v>
      </c>
      <c r="B6" s="2">
        <v>9</v>
      </c>
      <c r="C6" s="2">
        <v>7</v>
      </c>
      <c r="D6" s="2">
        <f t="shared" si="0"/>
        <v>25</v>
      </c>
      <c r="E6" s="4">
        <f t="shared" si="1"/>
        <v>16.129032258064516</v>
      </c>
      <c r="F6" s="2">
        <v>5</v>
      </c>
      <c r="G6" s="4">
        <f t="shared" si="2"/>
        <v>13.513513513513514</v>
      </c>
      <c r="H6" s="2">
        <v>3</v>
      </c>
      <c r="I6" s="4">
        <f t="shared" si="3"/>
        <v>9.0909090909090917</v>
      </c>
      <c r="J6" s="11">
        <f t="shared" si="4"/>
        <v>0.89313144612683781</v>
      </c>
      <c r="K6" s="6"/>
    </row>
    <row r="7" spans="1:11">
      <c r="A7" t="s">
        <v>59</v>
      </c>
      <c r="B7" s="2">
        <v>5</v>
      </c>
      <c r="C7" s="2">
        <v>5</v>
      </c>
      <c r="D7" s="2">
        <f t="shared" si="0"/>
        <v>15</v>
      </c>
      <c r="E7" s="4">
        <f t="shared" si="1"/>
        <v>9.67741935483871</v>
      </c>
      <c r="F7" s="2">
        <v>3</v>
      </c>
      <c r="G7" s="4">
        <f t="shared" si="2"/>
        <v>8.1081081081081088</v>
      </c>
      <c r="H7" s="2">
        <v>2</v>
      </c>
      <c r="I7" s="4">
        <f t="shared" si="3"/>
        <v>6.0606060606060606</v>
      </c>
      <c r="J7" s="11">
        <f t="shared" si="4"/>
        <v>0.86883301707779881</v>
      </c>
      <c r="K7" s="6"/>
    </row>
    <row r="8" spans="1:11">
      <c r="A8" t="s">
        <v>32</v>
      </c>
      <c r="B8" s="2">
        <v>9</v>
      </c>
      <c r="C8" s="2">
        <v>8</v>
      </c>
      <c r="D8" s="2">
        <f>B8*$B$1+C8*$C$1</f>
        <v>26</v>
      </c>
      <c r="E8" s="4">
        <f t="shared" si="1"/>
        <v>16.774193548387096</v>
      </c>
      <c r="F8" s="2">
        <v>3</v>
      </c>
      <c r="G8" s="4">
        <f t="shared" si="2"/>
        <v>8.1081081081081088</v>
      </c>
      <c r="H8" s="2">
        <v>8</v>
      </c>
      <c r="I8" s="4">
        <f t="shared" si="3"/>
        <v>24.242424242424242</v>
      </c>
      <c r="J8" s="11">
        <f t="shared" si="4"/>
        <v>0.82920203735144304</v>
      </c>
      <c r="K8" s="6"/>
    </row>
    <row r="9" spans="1:11">
      <c r="A9" t="s">
        <v>33</v>
      </c>
      <c r="B9" s="2">
        <v>3</v>
      </c>
      <c r="C9" s="2">
        <v>9</v>
      </c>
      <c r="D9" s="2">
        <f t="shared" si="0"/>
        <v>15</v>
      </c>
      <c r="E9" s="4">
        <f t="shared" si="1"/>
        <v>9.67741935483871</v>
      </c>
      <c r="F9" s="2">
        <v>3</v>
      </c>
      <c r="G9" s="4">
        <f t="shared" si="2"/>
        <v>8.1081081081081088</v>
      </c>
      <c r="H9" s="2">
        <v>4</v>
      </c>
      <c r="I9" s="4">
        <f t="shared" si="3"/>
        <v>12.121212121212121</v>
      </c>
      <c r="J9" s="11">
        <f t="shared" si="4"/>
        <v>0.68301323885884768</v>
      </c>
      <c r="K9" s="6"/>
    </row>
    <row r="10" spans="1:11">
      <c r="A10" t="s">
        <v>36</v>
      </c>
      <c r="B10" s="2">
        <v>4</v>
      </c>
      <c r="C10" s="2">
        <v>3</v>
      </c>
      <c r="D10" s="2">
        <f t="shared" si="0"/>
        <v>11</v>
      </c>
      <c r="E10" s="4">
        <f t="shared" si="1"/>
        <v>7.096774193548387</v>
      </c>
      <c r="F10" s="2">
        <v>3</v>
      </c>
      <c r="G10" s="4">
        <f t="shared" si="2"/>
        <v>8.1081081081081088</v>
      </c>
      <c r="H10" s="2">
        <v>2</v>
      </c>
      <c r="I10" s="4">
        <f t="shared" si="3"/>
        <v>6.0606060606060606</v>
      </c>
      <c r="J10" s="11">
        <f t="shared" si="4"/>
        <v>0.63714421252371911</v>
      </c>
      <c r="K10" s="6"/>
    </row>
    <row r="11" spans="1:11">
      <c r="A11" t="s">
        <v>34</v>
      </c>
      <c r="B11" s="2">
        <v>6</v>
      </c>
      <c r="C11" s="2">
        <v>2</v>
      </c>
      <c r="D11" s="2">
        <f t="shared" si="0"/>
        <v>14</v>
      </c>
      <c r="E11" s="4">
        <f t="shared" si="1"/>
        <v>9.0322580645161299</v>
      </c>
      <c r="F11" s="2">
        <v>4</v>
      </c>
      <c r="G11" s="4">
        <f t="shared" si="2"/>
        <v>10.810810810810811</v>
      </c>
      <c r="H11" s="2">
        <v>3</v>
      </c>
      <c r="I11" s="4">
        <f t="shared" si="3"/>
        <v>9.0909090909090917</v>
      </c>
      <c r="J11" s="11">
        <f t="shared" si="4"/>
        <v>0.58818064516129032</v>
      </c>
      <c r="K11" s="6"/>
    </row>
    <row r="12" spans="1:11">
      <c r="A12" t="s">
        <v>37</v>
      </c>
      <c r="B12" s="2">
        <v>3</v>
      </c>
      <c r="C12" s="2">
        <v>4</v>
      </c>
      <c r="D12" s="2">
        <f t="shared" si="0"/>
        <v>10</v>
      </c>
      <c r="E12" s="4">
        <f t="shared" si="1"/>
        <v>6.4516129032258061</v>
      </c>
      <c r="F12" s="2">
        <v>4</v>
      </c>
      <c r="G12" s="4">
        <f t="shared" si="2"/>
        <v>10.810810810810811</v>
      </c>
      <c r="H12" s="2">
        <v>2</v>
      </c>
      <c r="I12" s="4">
        <f t="shared" si="3"/>
        <v>6.0606060606060606</v>
      </c>
      <c r="J12" s="11">
        <f t="shared" si="4"/>
        <v>0.46611948845199463</v>
      </c>
      <c r="K12" s="6"/>
    </row>
    <row r="13" spans="1:11">
      <c r="A13" t="s">
        <v>19</v>
      </c>
      <c r="B13" s="2">
        <v>7</v>
      </c>
      <c r="C13" s="2">
        <v>4</v>
      </c>
      <c r="D13" s="2">
        <f t="shared" si="0"/>
        <v>18</v>
      </c>
      <c r="E13" s="4">
        <f t="shared" si="1"/>
        <v>11.612903225806452</v>
      </c>
      <c r="F13" s="2">
        <v>9</v>
      </c>
      <c r="G13" s="4">
        <f t="shared" si="2"/>
        <v>24.324324324324323</v>
      </c>
      <c r="H13" s="2">
        <v>7</v>
      </c>
      <c r="I13" s="4">
        <f t="shared" si="3"/>
        <v>21.212121212121211</v>
      </c>
      <c r="J13" s="11">
        <f t="shared" si="4"/>
        <v>0.33245849563211438</v>
      </c>
      <c r="K13" s="6"/>
    </row>
    <row r="14" spans="1:11" s="7" customFormat="1">
      <c r="A14" s="1" t="s">
        <v>18</v>
      </c>
      <c r="B14" s="8">
        <f t="shared" ref="B14:I14" si="5">SUM(B4:B13)</f>
        <v>53</v>
      </c>
      <c r="C14" s="8">
        <f t="shared" si="5"/>
        <v>49</v>
      </c>
      <c r="D14" s="8">
        <f t="shared" si="5"/>
        <v>155</v>
      </c>
      <c r="E14" s="9">
        <f t="shared" si="5"/>
        <v>99.999999999999986</v>
      </c>
      <c r="F14" s="8">
        <f t="shared" si="5"/>
        <v>37</v>
      </c>
      <c r="G14" s="9">
        <f t="shared" si="5"/>
        <v>100</v>
      </c>
      <c r="H14" s="8">
        <f t="shared" si="5"/>
        <v>33</v>
      </c>
      <c r="I14" s="9">
        <f t="shared" si="5"/>
        <v>100</v>
      </c>
      <c r="J14" s="10"/>
    </row>
    <row r="17" spans="2:3">
      <c r="B17" s="4"/>
      <c r="C17" s="4"/>
    </row>
    <row r="18" spans="2:3">
      <c r="B18" s="4"/>
      <c r="C18" s="4"/>
    </row>
    <row r="19" spans="2:3">
      <c r="B19" s="4"/>
      <c r="C19" s="4"/>
    </row>
    <row r="20" spans="2:3">
      <c r="B20" s="4"/>
      <c r="C20" s="4"/>
    </row>
    <row r="21" spans="2:3">
      <c r="B21" s="4"/>
      <c r="C21" s="4"/>
    </row>
    <row r="22" spans="2:3">
      <c r="B22" s="4"/>
      <c r="C22" s="4"/>
    </row>
    <row r="23" spans="2:3">
      <c r="B23" s="4"/>
      <c r="C23" s="4"/>
    </row>
    <row r="24" spans="2:3">
      <c r="B24" s="4"/>
      <c r="C24" s="4"/>
    </row>
    <row r="25" spans="2:3">
      <c r="B25" s="4"/>
      <c r="C25" s="4"/>
    </row>
    <row r="26" spans="2:3">
      <c r="B26" s="4"/>
      <c r="C26" s="4"/>
    </row>
    <row r="27" spans="2:3">
      <c r="B27" s="4"/>
      <c r="C27" s="4"/>
    </row>
    <row r="28" spans="2:3">
      <c r="B28" s="4"/>
      <c r="C28" s="4"/>
    </row>
    <row r="29" spans="2:3">
      <c r="B29" s="4"/>
      <c r="C29" s="4"/>
    </row>
    <row r="30" spans="2:3">
      <c r="B30" s="4"/>
      <c r="C30" s="4"/>
    </row>
    <row r="31" spans="2:3">
      <c r="B31" s="4"/>
      <c r="C31" s="4"/>
    </row>
    <row r="32" spans="2:3">
      <c r="B32" s="4"/>
      <c r="C32" s="4"/>
    </row>
    <row r="33" spans="2:3">
      <c r="B33" s="4"/>
      <c r="C33" s="4"/>
    </row>
    <row r="34" spans="2:3">
      <c r="B34" s="4"/>
      <c r="C34" s="4"/>
    </row>
    <row r="35" spans="2:3">
      <c r="B35" s="4"/>
      <c r="C35" s="4"/>
    </row>
    <row r="36" spans="2:3">
      <c r="B36" s="4"/>
      <c r="C36" s="4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6"/>
  <sheetViews>
    <sheetView workbookViewId="0">
      <selection activeCell="A8" sqref="A8"/>
    </sheetView>
  </sheetViews>
  <sheetFormatPr defaultRowHeight="12.75"/>
  <cols>
    <col min="1" max="1" width="77.5703125" customWidth="1"/>
    <col min="2" max="3" width="10.140625" style="2" customWidth="1"/>
    <col min="4" max="4" width="10.42578125" style="2" customWidth="1"/>
    <col min="5" max="5" width="9.85546875" style="2" customWidth="1"/>
    <col min="6" max="6" width="10" style="2" customWidth="1"/>
    <col min="7" max="7" width="9.85546875" style="2" customWidth="1"/>
    <col min="8" max="9" width="9.140625" style="4"/>
    <col min="10" max="10" width="10.28515625" style="2" bestFit="1" customWidth="1"/>
    <col min="11" max="11" width="10.5703125" style="2" customWidth="1"/>
    <col min="12" max="12" width="10.140625" style="2" customWidth="1"/>
    <col min="13" max="13" width="9.140625" style="2"/>
    <col min="14" max="14" width="10.140625" style="2" customWidth="1"/>
    <col min="15" max="16" width="9.140625" style="2"/>
  </cols>
  <sheetData>
    <row r="1" spans="1:17">
      <c r="A1" t="s">
        <v>29</v>
      </c>
      <c r="B1" s="17">
        <v>3</v>
      </c>
      <c r="C1" s="17"/>
      <c r="D1" s="17">
        <v>1</v>
      </c>
      <c r="E1" s="17"/>
      <c r="F1" s="17">
        <v>1</v>
      </c>
      <c r="G1" s="17"/>
      <c r="H1" s="4">
        <v>1</v>
      </c>
      <c r="I1" s="4">
        <v>1</v>
      </c>
      <c r="L1" s="4">
        <v>1</v>
      </c>
      <c r="N1" s="4">
        <v>1</v>
      </c>
    </row>
    <row r="2" spans="1:17">
      <c r="B2" s="16" t="s">
        <v>10</v>
      </c>
      <c r="C2" s="16"/>
      <c r="D2" s="16" t="s">
        <v>11</v>
      </c>
      <c r="E2" s="16"/>
      <c r="F2" s="16" t="s">
        <v>12</v>
      </c>
      <c r="G2" s="16"/>
    </row>
    <row r="3" spans="1:17" s="3" customFormat="1" ht="29.25" customHeight="1">
      <c r="A3" s="14" t="s">
        <v>17</v>
      </c>
      <c r="B3" s="14" t="s">
        <v>22</v>
      </c>
      <c r="C3" s="14" t="s">
        <v>23</v>
      </c>
      <c r="D3" s="14" t="s">
        <v>22</v>
      </c>
      <c r="E3" s="14" t="s">
        <v>23</v>
      </c>
      <c r="F3" s="14" t="s">
        <v>22</v>
      </c>
      <c r="G3" s="14" t="s">
        <v>23</v>
      </c>
      <c r="H3" s="15" t="s">
        <v>24</v>
      </c>
      <c r="I3" s="15" t="s">
        <v>25</v>
      </c>
      <c r="J3" s="14" t="s">
        <v>16</v>
      </c>
      <c r="K3" s="14" t="s">
        <v>26</v>
      </c>
      <c r="L3" s="14" t="s">
        <v>14</v>
      </c>
      <c r="M3" s="14" t="s">
        <v>27</v>
      </c>
      <c r="N3" s="14" t="s">
        <v>15</v>
      </c>
      <c r="O3" s="14" t="s">
        <v>28</v>
      </c>
      <c r="P3" s="14" t="s">
        <v>13</v>
      </c>
    </row>
    <row r="4" spans="1:17">
      <c r="A4" t="s">
        <v>35</v>
      </c>
      <c r="B4" s="2">
        <v>7</v>
      </c>
      <c r="C4" s="2">
        <v>3</v>
      </c>
      <c r="D4" s="2">
        <v>5</v>
      </c>
      <c r="E4" s="2">
        <v>3</v>
      </c>
      <c r="F4" s="2">
        <v>5</v>
      </c>
      <c r="G4" s="2">
        <v>3</v>
      </c>
      <c r="H4" s="4">
        <f>B4*$B$1/($B$1+$D$1+$F$1)+D4*$D$1/($B$1+$D$1+$F$1)+F4*$F$1/($B$1+$D$1+$F$1)</f>
        <v>6.2</v>
      </c>
      <c r="I4" s="4">
        <f t="shared" ref="I4:I13" si="0">C4*$B$1/($B$1+$D$1+$F$1)+E4*$D$1/($B$1+$D$1+$F$1)+G4*$F$1/($B$1+$D$1+$F$1)</f>
        <v>3</v>
      </c>
      <c r="J4" s="4">
        <f>H4*$H$1+I4*$I$1</f>
        <v>9.1999999999999993</v>
      </c>
      <c r="K4" s="4">
        <f t="shared" ref="K4:K13" si="1">100*J4/$J$14</f>
        <v>9.4262295081967213</v>
      </c>
      <c r="L4" s="2">
        <v>2</v>
      </c>
      <c r="M4" s="4">
        <f t="shared" ref="M4:M13" si="2">100*L4/$L$14</f>
        <v>4.7619047619047619</v>
      </c>
      <c r="N4" s="2">
        <v>1</v>
      </c>
      <c r="O4" s="4">
        <f t="shared" ref="O4:O13" si="3">100*N4/$N$14</f>
        <v>3.0303030303030303</v>
      </c>
      <c r="P4" s="11">
        <f t="shared" ref="P4:P13" si="4">K4/(M4*$L$1+O4*$N$1)</f>
        <v>1.2096994535519126</v>
      </c>
      <c r="Q4" s="6"/>
    </row>
    <row r="5" spans="1:17">
      <c r="A5" t="s">
        <v>31</v>
      </c>
      <c r="B5" s="2">
        <v>3</v>
      </c>
      <c r="C5" s="2">
        <v>7</v>
      </c>
      <c r="D5" s="2">
        <v>9</v>
      </c>
      <c r="E5" s="2">
        <v>7</v>
      </c>
      <c r="F5" s="2">
        <v>9</v>
      </c>
      <c r="G5" s="2">
        <v>7</v>
      </c>
      <c r="H5" s="4">
        <f t="shared" ref="H5:H13" si="5">B5*$B$1/($B$1+$D$1+$F$1)+D5*$D$1/($B$1+$D$1+$F$1)+F5*$F$1/($B$1+$D$1+$F$1)</f>
        <v>5.4</v>
      </c>
      <c r="I5" s="4">
        <f t="shared" si="0"/>
        <v>7</v>
      </c>
      <c r="J5" s="4">
        <f t="shared" ref="J5:J13" si="6">H5*$H$1+I5*$I$1</f>
        <v>12.4</v>
      </c>
      <c r="K5" s="4">
        <f t="shared" si="1"/>
        <v>12.704918032786885</v>
      </c>
      <c r="L5" s="2">
        <v>5</v>
      </c>
      <c r="M5" s="4">
        <f t="shared" si="2"/>
        <v>11.904761904761905</v>
      </c>
      <c r="N5" s="2">
        <v>3</v>
      </c>
      <c r="O5" s="4">
        <f t="shared" si="3"/>
        <v>9.0909090909090917</v>
      </c>
      <c r="P5" s="11">
        <f t="shared" si="4"/>
        <v>0.60512083826263297</v>
      </c>
      <c r="Q5" s="6"/>
    </row>
    <row r="6" spans="1:17">
      <c r="A6" t="s">
        <v>30</v>
      </c>
      <c r="B6" s="2">
        <v>5</v>
      </c>
      <c r="C6" s="2">
        <v>5</v>
      </c>
      <c r="D6" s="2">
        <v>5</v>
      </c>
      <c r="E6" s="2">
        <v>5</v>
      </c>
      <c r="F6" s="2">
        <v>5</v>
      </c>
      <c r="G6" s="2">
        <v>5</v>
      </c>
      <c r="H6" s="4">
        <f t="shared" si="5"/>
        <v>5</v>
      </c>
      <c r="I6" s="4">
        <f t="shared" si="0"/>
        <v>5</v>
      </c>
      <c r="J6" s="4">
        <f t="shared" si="6"/>
        <v>10</v>
      </c>
      <c r="K6" s="4">
        <f t="shared" si="1"/>
        <v>10.245901639344263</v>
      </c>
      <c r="L6" s="2">
        <v>3</v>
      </c>
      <c r="M6" s="4">
        <f t="shared" si="2"/>
        <v>7.1428571428571432</v>
      </c>
      <c r="N6" s="2">
        <v>2</v>
      </c>
      <c r="O6" s="4">
        <f t="shared" si="3"/>
        <v>6.0606060606060606</v>
      </c>
      <c r="P6" s="11">
        <f t="shared" si="4"/>
        <v>0.77600107497984405</v>
      </c>
      <c r="Q6" s="6"/>
    </row>
    <row r="7" spans="1:17">
      <c r="A7" t="s">
        <v>59</v>
      </c>
      <c r="B7" s="2">
        <v>2</v>
      </c>
      <c r="C7" s="2">
        <v>1</v>
      </c>
      <c r="D7" s="2">
        <v>2</v>
      </c>
      <c r="E7" s="2">
        <v>1</v>
      </c>
      <c r="F7" s="2">
        <v>2</v>
      </c>
      <c r="G7" s="2">
        <v>1</v>
      </c>
      <c r="H7" s="4">
        <f t="shared" si="5"/>
        <v>2</v>
      </c>
      <c r="I7" s="4">
        <f t="shared" si="0"/>
        <v>1</v>
      </c>
      <c r="J7" s="4">
        <f t="shared" si="6"/>
        <v>3</v>
      </c>
      <c r="K7" s="4">
        <f t="shared" si="1"/>
        <v>3.0737704918032787</v>
      </c>
      <c r="L7" s="2">
        <v>1</v>
      </c>
      <c r="M7" s="4">
        <f t="shared" si="2"/>
        <v>2.3809523809523809</v>
      </c>
      <c r="N7" s="2">
        <v>1</v>
      </c>
      <c r="O7" s="4">
        <f t="shared" si="3"/>
        <v>3.0303030303030303</v>
      </c>
      <c r="P7" s="11">
        <f t="shared" si="4"/>
        <v>0.56803278688524594</v>
      </c>
      <c r="Q7" s="6"/>
    </row>
    <row r="8" spans="1:17">
      <c r="A8" t="s">
        <v>32</v>
      </c>
      <c r="B8" s="2">
        <v>4</v>
      </c>
      <c r="C8" s="2">
        <v>9</v>
      </c>
      <c r="D8" s="2">
        <v>4</v>
      </c>
      <c r="E8" s="2">
        <v>9</v>
      </c>
      <c r="F8" s="2">
        <v>4</v>
      </c>
      <c r="G8" s="2">
        <v>9</v>
      </c>
      <c r="H8" s="4">
        <f t="shared" si="5"/>
        <v>4</v>
      </c>
      <c r="I8" s="4">
        <f t="shared" si="0"/>
        <v>9</v>
      </c>
      <c r="J8" s="4">
        <f t="shared" si="6"/>
        <v>13</v>
      </c>
      <c r="K8" s="4">
        <f t="shared" si="1"/>
        <v>13.319672131147541</v>
      </c>
      <c r="L8" s="2">
        <v>4</v>
      </c>
      <c r="M8" s="4">
        <f t="shared" si="2"/>
        <v>9.5238095238095237</v>
      </c>
      <c r="N8" s="2">
        <v>4</v>
      </c>
      <c r="O8" s="4">
        <f t="shared" si="3"/>
        <v>12.121212121212121</v>
      </c>
      <c r="P8" s="11">
        <f t="shared" si="4"/>
        <v>0.61536885245901651</v>
      </c>
      <c r="Q8" s="6"/>
    </row>
    <row r="9" spans="1:17">
      <c r="A9" t="s">
        <v>33</v>
      </c>
      <c r="B9" s="2">
        <v>4</v>
      </c>
      <c r="C9" s="2">
        <v>3</v>
      </c>
      <c r="D9" s="2">
        <v>4</v>
      </c>
      <c r="E9" s="2">
        <v>3</v>
      </c>
      <c r="F9" s="2">
        <v>4</v>
      </c>
      <c r="G9" s="2">
        <v>3</v>
      </c>
      <c r="H9" s="4">
        <f t="shared" si="5"/>
        <v>4</v>
      </c>
      <c r="I9" s="4">
        <f t="shared" si="0"/>
        <v>3</v>
      </c>
      <c r="J9" s="4">
        <f t="shared" si="6"/>
        <v>7</v>
      </c>
      <c r="K9" s="4">
        <f t="shared" si="1"/>
        <v>7.1721311475409841</v>
      </c>
      <c r="L9" s="2">
        <v>3</v>
      </c>
      <c r="M9" s="4">
        <f t="shared" si="2"/>
        <v>7.1428571428571432</v>
      </c>
      <c r="N9" s="2">
        <v>2</v>
      </c>
      <c r="O9" s="4">
        <f t="shared" si="3"/>
        <v>6.0606060606060606</v>
      </c>
      <c r="P9" s="11">
        <f t="shared" si="4"/>
        <v>0.54320075248589084</v>
      </c>
      <c r="Q9" s="6"/>
    </row>
    <row r="10" spans="1:17">
      <c r="A10" t="s">
        <v>36</v>
      </c>
      <c r="B10" s="2">
        <v>6</v>
      </c>
      <c r="C10" s="2">
        <v>2</v>
      </c>
      <c r="D10" s="2">
        <v>6</v>
      </c>
      <c r="E10" s="2">
        <v>2</v>
      </c>
      <c r="F10" s="2">
        <v>6</v>
      </c>
      <c r="G10" s="2">
        <v>2</v>
      </c>
      <c r="H10" s="4">
        <f t="shared" si="5"/>
        <v>6</v>
      </c>
      <c r="I10" s="4">
        <f t="shared" si="0"/>
        <v>2</v>
      </c>
      <c r="J10" s="4">
        <f t="shared" si="6"/>
        <v>8</v>
      </c>
      <c r="K10" s="4">
        <f t="shared" si="1"/>
        <v>8.1967213114754109</v>
      </c>
      <c r="L10" s="2">
        <v>4</v>
      </c>
      <c r="M10" s="4">
        <f t="shared" si="2"/>
        <v>9.5238095238095237</v>
      </c>
      <c r="N10" s="2">
        <v>3</v>
      </c>
      <c r="O10" s="4">
        <f t="shared" si="3"/>
        <v>9.0909090909090917</v>
      </c>
      <c r="P10" s="11">
        <f t="shared" si="4"/>
        <v>0.44033549370949299</v>
      </c>
      <c r="Q10" s="6"/>
    </row>
    <row r="11" spans="1:17">
      <c r="A11" t="s">
        <v>34</v>
      </c>
      <c r="B11" s="2">
        <v>9</v>
      </c>
      <c r="C11" s="2">
        <v>8</v>
      </c>
      <c r="D11" s="2">
        <v>9</v>
      </c>
      <c r="E11" s="2">
        <v>8</v>
      </c>
      <c r="F11" s="2">
        <v>9</v>
      </c>
      <c r="G11" s="2">
        <v>8</v>
      </c>
      <c r="H11" s="4">
        <f t="shared" si="5"/>
        <v>9</v>
      </c>
      <c r="I11" s="4">
        <f t="shared" si="0"/>
        <v>8</v>
      </c>
      <c r="J11" s="4">
        <f t="shared" si="6"/>
        <v>17</v>
      </c>
      <c r="K11" s="4">
        <f t="shared" si="1"/>
        <v>17.418032786885245</v>
      </c>
      <c r="L11" s="2">
        <v>7</v>
      </c>
      <c r="M11" s="4">
        <f t="shared" si="2"/>
        <v>16.666666666666668</v>
      </c>
      <c r="N11" s="2">
        <v>8</v>
      </c>
      <c r="O11" s="4">
        <f t="shared" si="3"/>
        <v>24.242424242424242</v>
      </c>
      <c r="P11" s="11">
        <f t="shared" si="4"/>
        <v>0.42577413479052822</v>
      </c>
      <c r="Q11" s="6"/>
    </row>
    <row r="12" spans="1:17">
      <c r="A12" t="s">
        <v>37</v>
      </c>
      <c r="B12" s="2">
        <v>3</v>
      </c>
      <c r="C12" s="2">
        <v>4</v>
      </c>
      <c r="D12" s="2">
        <v>3</v>
      </c>
      <c r="E12" s="2">
        <v>4</v>
      </c>
      <c r="F12" s="2">
        <v>3</v>
      </c>
      <c r="G12" s="2">
        <v>4</v>
      </c>
      <c r="H12" s="4">
        <f t="shared" si="5"/>
        <v>3</v>
      </c>
      <c r="I12" s="4">
        <f t="shared" si="0"/>
        <v>4</v>
      </c>
      <c r="J12" s="4">
        <f t="shared" si="6"/>
        <v>7</v>
      </c>
      <c r="K12" s="4">
        <f t="shared" si="1"/>
        <v>7.1721311475409841</v>
      </c>
      <c r="L12" s="2">
        <v>4</v>
      </c>
      <c r="M12" s="4">
        <f t="shared" si="2"/>
        <v>9.5238095238095237</v>
      </c>
      <c r="N12" s="2">
        <v>2</v>
      </c>
      <c r="O12" s="4">
        <f t="shared" si="3"/>
        <v>6.0606060606060606</v>
      </c>
      <c r="P12" s="11">
        <f t="shared" si="4"/>
        <v>0.46021174863387981</v>
      </c>
      <c r="Q12" s="6"/>
    </row>
    <row r="13" spans="1:17">
      <c r="A13" t="s">
        <v>19</v>
      </c>
      <c r="B13" s="2">
        <v>7</v>
      </c>
      <c r="C13" s="2">
        <v>4</v>
      </c>
      <c r="D13" s="2">
        <v>7</v>
      </c>
      <c r="E13" s="2">
        <v>4</v>
      </c>
      <c r="F13" s="2">
        <v>7</v>
      </c>
      <c r="G13" s="2">
        <v>4</v>
      </c>
      <c r="H13" s="4">
        <f t="shared" si="5"/>
        <v>7</v>
      </c>
      <c r="I13" s="4">
        <f t="shared" si="0"/>
        <v>4</v>
      </c>
      <c r="J13" s="4">
        <f t="shared" si="6"/>
        <v>11</v>
      </c>
      <c r="K13" s="4">
        <f t="shared" si="1"/>
        <v>11.27049180327869</v>
      </c>
      <c r="L13" s="2">
        <v>9</v>
      </c>
      <c r="M13" s="4">
        <f t="shared" si="2"/>
        <v>21.428571428571427</v>
      </c>
      <c r="N13" s="2">
        <v>7</v>
      </c>
      <c r="O13" s="4">
        <f t="shared" si="3"/>
        <v>21.212121212121211</v>
      </c>
      <c r="P13" s="11">
        <f t="shared" si="4"/>
        <v>0.26431305650328707</v>
      </c>
      <c r="Q13" s="6"/>
    </row>
    <row r="14" spans="1:17" s="7" customFormat="1">
      <c r="A14" s="1" t="s">
        <v>18</v>
      </c>
      <c r="B14" s="8">
        <f t="shared" ref="B14:O14" si="7">SUM(B4:B13)</f>
        <v>50</v>
      </c>
      <c r="C14" s="8">
        <f t="shared" si="7"/>
        <v>46</v>
      </c>
      <c r="D14" s="8">
        <f t="shared" ref="D14:I14" si="8">SUM(D4:D13)</f>
        <v>54</v>
      </c>
      <c r="E14" s="8">
        <f t="shared" si="8"/>
        <v>46</v>
      </c>
      <c r="F14" s="8">
        <f t="shared" si="8"/>
        <v>54</v>
      </c>
      <c r="G14" s="8">
        <f t="shared" si="8"/>
        <v>46</v>
      </c>
      <c r="H14" s="9">
        <f t="shared" si="8"/>
        <v>51.6</v>
      </c>
      <c r="I14" s="9">
        <f t="shared" si="8"/>
        <v>46</v>
      </c>
      <c r="J14" s="8">
        <f t="shared" si="7"/>
        <v>97.6</v>
      </c>
      <c r="K14" s="9">
        <f t="shared" si="7"/>
        <v>100</v>
      </c>
      <c r="L14" s="8">
        <f t="shared" si="7"/>
        <v>42</v>
      </c>
      <c r="M14" s="9">
        <f t="shared" si="7"/>
        <v>100</v>
      </c>
      <c r="N14" s="8">
        <f t="shared" si="7"/>
        <v>33</v>
      </c>
      <c r="O14" s="9">
        <f t="shared" si="7"/>
        <v>100</v>
      </c>
      <c r="P14" s="12"/>
    </row>
    <row r="17" spans="2:7">
      <c r="B17" s="4"/>
      <c r="C17" s="4"/>
      <c r="D17" s="4"/>
      <c r="E17" s="4"/>
      <c r="F17" s="4"/>
      <c r="G17" s="4"/>
    </row>
    <row r="18" spans="2:7">
      <c r="B18" s="4"/>
      <c r="C18" s="4"/>
      <c r="D18" s="4"/>
      <c r="E18" s="4"/>
      <c r="F18" s="4"/>
      <c r="G18" s="4"/>
    </row>
    <row r="19" spans="2:7">
      <c r="B19" s="4"/>
      <c r="C19" s="4"/>
      <c r="D19" s="4"/>
      <c r="E19" s="4"/>
      <c r="F19" s="4"/>
      <c r="G19" s="4"/>
    </row>
    <row r="20" spans="2:7">
      <c r="B20" s="4"/>
      <c r="C20" s="4"/>
      <c r="D20" s="4"/>
      <c r="E20" s="4"/>
      <c r="F20" s="4"/>
      <c r="G20" s="4"/>
    </row>
    <row r="21" spans="2:7">
      <c r="B21" s="4"/>
      <c r="C21" s="4"/>
      <c r="D21" s="4"/>
      <c r="E21" s="4"/>
      <c r="F21" s="4"/>
      <c r="G21" s="4"/>
    </row>
    <row r="22" spans="2:7">
      <c r="B22" s="4"/>
      <c r="C22" s="4"/>
      <c r="D22" s="4"/>
      <c r="E22" s="4"/>
      <c r="F22" s="4"/>
      <c r="G22" s="4"/>
    </row>
    <row r="23" spans="2:7">
      <c r="B23" s="4"/>
      <c r="C23" s="4"/>
      <c r="D23" s="4"/>
      <c r="E23" s="4"/>
      <c r="F23" s="4"/>
      <c r="G23" s="4"/>
    </row>
    <row r="24" spans="2:7">
      <c r="B24" s="4"/>
      <c r="C24" s="4"/>
      <c r="D24" s="4"/>
      <c r="E24" s="4"/>
      <c r="F24" s="4"/>
      <c r="G24" s="4"/>
    </row>
    <row r="25" spans="2:7">
      <c r="B25" s="4"/>
      <c r="C25" s="4"/>
      <c r="D25" s="4"/>
      <c r="E25" s="4"/>
      <c r="F25" s="4"/>
      <c r="G25" s="4"/>
    </row>
    <row r="26" spans="2:7">
      <c r="B26" s="4"/>
      <c r="C26" s="4"/>
      <c r="D26" s="4"/>
      <c r="E26" s="4"/>
      <c r="F26" s="4"/>
      <c r="G26" s="4"/>
    </row>
    <row r="27" spans="2:7">
      <c r="B27" s="4"/>
      <c r="C27" s="4"/>
      <c r="D27" s="4"/>
      <c r="E27" s="4"/>
      <c r="F27" s="4"/>
      <c r="G27" s="4"/>
    </row>
    <row r="28" spans="2:7">
      <c r="B28" s="4"/>
      <c r="C28" s="4"/>
      <c r="D28" s="4"/>
      <c r="E28" s="4"/>
      <c r="F28" s="4"/>
      <c r="G28" s="4"/>
    </row>
    <row r="29" spans="2:7">
      <c r="B29" s="4"/>
      <c r="C29" s="4"/>
      <c r="D29" s="4"/>
      <c r="E29" s="4"/>
      <c r="F29" s="4"/>
      <c r="G29" s="4"/>
    </row>
    <row r="30" spans="2:7">
      <c r="B30" s="4"/>
      <c r="C30" s="4"/>
      <c r="D30" s="4"/>
      <c r="E30" s="4"/>
      <c r="F30" s="4"/>
      <c r="G30" s="4"/>
    </row>
    <row r="31" spans="2:7">
      <c r="B31" s="4"/>
      <c r="C31" s="4"/>
      <c r="D31" s="4"/>
      <c r="E31" s="4"/>
      <c r="F31" s="4"/>
      <c r="G31" s="4"/>
    </row>
    <row r="32" spans="2:7">
      <c r="B32" s="4"/>
      <c r="C32" s="4"/>
      <c r="D32" s="4"/>
      <c r="E32" s="4"/>
      <c r="F32" s="4"/>
      <c r="G32" s="4"/>
    </row>
    <row r="33" spans="2:7">
      <c r="B33" s="4"/>
      <c r="C33" s="4"/>
      <c r="D33" s="4"/>
      <c r="E33" s="4"/>
      <c r="F33" s="4"/>
      <c r="G33" s="4"/>
    </row>
    <row r="34" spans="2:7">
      <c r="B34" s="4"/>
      <c r="C34" s="4"/>
      <c r="D34" s="4"/>
      <c r="E34" s="4"/>
      <c r="F34" s="4"/>
      <c r="G34" s="4"/>
    </row>
    <row r="35" spans="2:7">
      <c r="B35" s="4"/>
      <c r="C35" s="4"/>
      <c r="D35" s="4"/>
      <c r="E35" s="4"/>
      <c r="F35" s="4"/>
      <c r="G35" s="4"/>
    </row>
    <row r="36" spans="2:7">
      <c r="B36" s="4"/>
      <c r="C36" s="4"/>
      <c r="D36" s="4"/>
      <c r="E36" s="4"/>
      <c r="F36" s="4"/>
      <c r="G36" s="4"/>
    </row>
  </sheetData>
  <mergeCells count="6">
    <mergeCell ref="B2:C2"/>
    <mergeCell ref="D2:E2"/>
    <mergeCell ref="F2:G2"/>
    <mergeCell ref="B1:C1"/>
    <mergeCell ref="D1:E1"/>
    <mergeCell ref="F1:G1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Opis</vt:lpstr>
      <vt:lpstr>Szablon</vt:lpstr>
      <vt:lpstr>Przykład</vt:lpstr>
      <vt:lpstr>Wielu interesariuszy</vt:lpstr>
    </vt:vector>
  </TitlesOfParts>
  <Company>Process Impact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Requirements Prioritization Spreadsheet</dc:title>
  <dc:creator>Karl Wiegers</dc:creator>
  <cp:lastModifiedBy>Tomasz Rycharski</cp:lastModifiedBy>
  <cp:lastPrinted>2013-06-12T03:27:18Z</cp:lastPrinted>
  <dcterms:created xsi:type="dcterms:W3CDTF">1999-01-18T14:34:18Z</dcterms:created>
  <dcterms:modified xsi:type="dcterms:W3CDTF">2014-10-09T12:06:41Z</dcterms:modified>
</cp:coreProperties>
</file>