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Righting Software\Righting Software Support Files\Chapter 13 - Project Design Example\"/>
    </mc:Choice>
  </mc:AlternateContent>
  <bookViews>
    <workbookView xWindow="4395" yWindow="1200" windowWidth="15315" windowHeight="6315" tabRatio="765" activeTab="3"/>
  </bookViews>
  <sheets>
    <sheet name="Project Plan" sheetId="2" r:id="rId1"/>
    <sheet name="Earned Value" sheetId="4" r:id="rId2"/>
    <sheet name="Staffing" sheetId="8" r:id="rId3"/>
    <sheet name="Summary" sheetId="9" r:id="rId4"/>
    <sheet name="Complexity" sheetId="10" r:id="rId5"/>
  </sheets>
  <definedNames>
    <definedName name="Management_Education" localSheetId="2">Staffing!#REF!</definedName>
    <definedName name="Management_Education">'Project Plan'!#REF!</definedName>
    <definedName name="solver_adj" localSheetId="2" hidden="1">Staffing!$N$56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in" localSheetId="2" hidden="1">2</definedName>
    <definedName name="solver_neg" localSheetId="2" hidden="1">2</definedName>
    <definedName name="solver_num" localSheetId="2" hidden="1">0</definedName>
    <definedName name="solver_nwt" localSheetId="2" hidden="1">1</definedName>
    <definedName name="solver_opt" localSheetId="2" hidden="1">Staffing!$O$60</definedName>
    <definedName name="solver_pre" localSheetId="2" hidden="1">0.000001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3</definedName>
    <definedName name="solver_val" localSheetId="2" hidden="1">16.36681</definedName>
  </definedNames>
  <calcPr calcId="152511"/>
</workbook>
</file>

<file path=xl/calcChain.xml><?xml version="1.0" encoding="utf-8"?>
<calcChain xmlns="http://schemas.openxmlformats.org/spreadsheetml/2006/main">
  <c r="F4" i="10" l="1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3" i="10"/>
  <c r="L4" i="10" s="1"/>
  <c r="L6" i="10" s="1"/>
  <c r="L3" i="10"/>
  <c r="D5" i="2"/>
  <c r="K13" i="8"/>
  <c r="K12" i="8"/>
  <c r="C8" i="9"/>
  <c r="J24" i="8"/>
  <c r="J25" i="8"/>
  <c r="J26" i="8"/>
  <c r="J27" i="8"/>
  <c r="J28" i="8"/>
  <c r="J29" i="8"/>
  <c r="J30" i="8"/>
  <c r="J31" i="8"/>
  <c r="K39" i="8"/>
  <c r="K40" i="8"/>
  <c r="K41" i="8"/>
  <c r="K42" i="8"/>
  <c r="K43" i="8"/>
  <c r="K44" i="8"/>
  <c r="K33" i="8"/>
  <c r="K34" i="8"/>
  <c r="K35" i="8"/>
  <c r="K36" i="8"/>
  <c r="K37" i="8"/>
  <c r="K32" i="8"/>
  <c r="K25" i="8"/>
  <c r="K26" i="8"/>
  <c r="K27" i="8"/>
  <c r="K28" i="8"/>
  <c r="K29" i="8"/>
  <c r="K30" i="8"/>
  <c r="K31" i="8"/>
  <c r="K17" i="8"/>
  <c r="K18" i="8"/>
  <c r="K19" i="8"/>
  <c r="K20" i="8"/>
  <c r="K21" i="8"/>
  <c r="K22" i="8"/>
  <c r="K23" i="8"/>
  <c r="K15" i="8"/>
  <c r="K14" i="8"/>
  <c r="K9" i="8"/>
  <c r="K10" i="8"/>
  <c r="K11" i="8"/>
  <c r="K8" i="8"/>
  <c r="K53" i="8" s="1"/>
  <c r="D55" i="2"/>
  <c r="G43" i="2" s="1"/>
  <c r="M41" i="8"/>
  <c r="M42" i="8"/>
  <c r="M43" i="8"/>
  <c r="M4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7" i="8"/>
  <c r="M38" i="8"/>
  <c r="M39" i="8"/>
  <c r="M40" i="8"/>
  <c r="K48" i="8"/>
  <c r="K47" i="8"/>
  <c r="K46" i="8"/>
  <c r="K45" i="8"/>
  <c r="K38" i="8"/>
  <c r="K24" i="8"/>
  <c r="K16" i="8"/>
  <c r="K7" i="8"/>
  <c r="J48" i="8"/>
  <c r="D57" i="2"/>
  <c r="J12" i="8"/>
  <c r="J13" i="8"/>
  <c r="J14" i="8"/>
  <c r="J15" i="8"/>
  <c r="J16" i="8"/>
  <c r="J17" i="8"/>
  <c r="J18" i="8"/>
  <c r="J19" i="8"/>
  <c r="J20" i="8"/>
  <c r="J21" i="8"/>
  <c r="J22" i="8"/>
  <c r="J23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7" i="8"/>
  <c r="J8" i="8"/>
  <c r="J9" i="8"/>
  <c r="J53" i="8" s="1"/>
  <c r="J10" i="8"/>
  <c r="J11" i="8"/>
  <c r="G7" i="2"/>
  <c r="G23" i="2"/>
  <c r="G35" i="2"/>
  <c r="M14" i="8"/>
  <c r="P44" i="8" s="1"/>
  <c r="C5" i="9"/>
  <c r="G28" i="2"/>
  <c r="P45" i="8" l="1"/>
  <c r="Q45" i="8" s="1"/>
  <c r="C6" i="9"/>
  <c r="C4" i="9"/>
  <c r="C7" i="9" s="1"/>
  <c r="G50" i="2"/>
  <c r="G34" i="2"/>
  <c r="G13" i="2"/>
  <c r="G19" i="2"/>
  <c r="G48" i="2"/>
  <c r="G47" i="2"/>
  <c r="G21" i="2"/>
  <c r="G46" i="2"/>
  <c r="G8" i="2"/>
  <c r="G49" i="2"/>
  <c r="G33" i="2"/>
  <c r="G32" i="2"/>
  <c r="G16" i="2"/>
  <c r="G25" i="2"/>
  <c r="G38" i="2"/>
  <c r="G30" i="2"/>
  <c r="G14" i="2"/>
  <c r="G45" i="2"/>
  <c r="G9" i="2"/>
  <c r="G22" i="2"/>
  <c r="G41" i="2"/>
  <c r="G17" i="2"/>
  <c r="G18" i="2"/>
  <c r="G31" i="2"/>
  <c r="G42" i="2"/>
  <c r="G37" i="2"/>
  <c r="G44" i="2"/>
  <c r="G6" i="2"/>
  <c r="G40" i="2"/>
  <c r="G12" i="2"/>
  <c r="G39" i="2"/>
  <c r="G15" i="2"/>
  <c r="G20" i="2"/>
  <c r="G29" i="2"/>
  <c r="G27" i="2"/>
  <c r="G11" i="2"/>
  <c r="G52" i="2"/>
  <c r="G24" i="2"/>
  <c r="G36" i="2"/>
  <c r="G26" i="2"/>
  <c r="G10" i="2"/>
  <c r="G51" i="2"/>
</calcChain>
</file>

<file path=xl/sharedStrings.xml><?xml version="1.0" encoding="utf-8"?>
<sst xmlns="http://schemas.openxmlformats.org/spreadsheetml/2006/main" count="177" uniqueCount="106">
  <si>
    <t>Requirements</t>
  </si>
  <si>
    <t>Test Plan</t>
  </si>
  <si>
    <t>Activity</t>
  </si>
  <si>
    <t>Architecture</t>
  </si>
  <si>
    <t>Date</t>
  </si>
  <si>
    <t>Planned Earned Value</t>
  </si>
  <si>
    <t>Total Planned Effort</t>
  </si>
  <si>
    <t>Planned Completion Date</t>
  </si>
  <si>
    <t>Test Harness</t>
  </si>
  <si>
    <t>Security</t>
  </si>
  <si>
    <t>Logging</t>
  </si>
  <si>
    <t>Depends on</t>
  </si>
  <si>
    <t>Start</t>
  </si>
  <si>
    <t>ID</t>
  </si>
  <si>
    <t>System Testing</t>
  </si>
  <si>
    <t>Architect</t>
  </si>
  <si>
    <t>Duration</t>
  </si>
  <si>
    <t>Product Manager</t>
  </si>
  <si>
    <t>Testers</t>
  </si>
  <si>
    <t>Developers</t>
  </si>
  <si>
    <t>Cost (M/M)</t>
  </si>
  <si>
    <t>Total</t>
  </si>
  <si>
    <t>Cost in man months</t>
  </si>
  <si>
    <t>Duration in months</t>
  </si>
  <si>
    <t>Overall</t>
  </si>
  <si>
    <t>Average staffing</t>
  </si>
  <si>
    <t>Direct Cost</t>
  </si>
  <si>
    <t>Average Devs:</t>
  </si>
  <si>
    <t>Management Education</t>
  </si>
  <si>
    <t>UX Design</t>
  </si>
  <si>
    <t>Dev Training</t>
  </si>
  <si>
    <t>UI Design</t>
  </si>
  <si>
    <t>Manual</t>
  </si>
  <si>
    <t>Message Bus</t>
  </si>
  <si>
    <t xml:space="preserve">Payments DB </t>
  </si>
  <si>
    <t xml:space="preserve">Members DB </t>
  </si>
  <si>
    <t xml:space="preserve">Projects DB </t>
  </si>
  <si>
    <t xml:space="preserve">Contractors DB </t>
  </si>
  <si>
    <t>Workflows Repository</t>
  </si>
  <si>
    <t>Regulations DB</t>
  </si>
  <si>
    <t>Data Migration</t>
  </si>
  <si>
    <t xml:space="preserve">Payments Access </t>
  </si>
  <si>
    <t xml:space="preserve">Members Access </t>
  </si>
  <si>
    <t xml:space="preserve">Projects Access </t>
  </si>
  <si>
    <t xml:space="preserve">Contractors Access </t>
  </si>
  <si>
    <t xml:space="preserve">Workflows Access </t>
  </si>
  <si>
    <t>Regulations Access</t>
  </si>
  <si>
    <t>Abstract Manager</t>
  </si>
  <si>
    <t xml:space="preserve">Membership Manager </t>
  </si>
  <si>
    <t>Market Manager</t>
  </si>
  <si>
    <t>Members Portal</t>
  </si>
  <si>
    <t>Contractors Portal</t>
  </si>
  <si>
    <t>Manual Polishing</t>
  </si>
  <si>
    <t>Test Engineers/UX</t>
  </si>
  <si>
    <t>SDP Review</t>
  </si>
  <si>
    <t>Infrastructure Done</t>
  </si>
  <si>
    <t>Managers Complete</t>
  </si>
  <si>
    <t xml:space="preserve">Education DB </t>
  </si>
  <si>
    <t xml:space="preserve">Education Access </t>
  </si>
  <si>
    <t>Education Manager</t>
  </si>
  <si>
    <t>Education Portal</t>
  </si>
  <si>
    <t>Project Planning</t>
  </si>
  <si>
    <t>Marketplace App</t>
  </si>
  <si>
    <t>Average Staff:</t>
  </si>
  <si>
    <t>System Rollout</t>
  </si>
  <si>
    <t>Regulations Engine A</t>
  </si>
  <si>
    <t>Regulations Engine B</t>
  </si>
  <si>
    <t>Regression Test Harness</t>
  </si>
  <si>
    <t>Efficiency</t>
  </si>
  <si>
    <t>Search Engine</t>
  </si>
  <si>
    <t>Front End</t>
  </si>
  <si>
    <t>5,2</t>
  </si>
  <si>
    <t>16,15,14,11</t>
  </si>
  <si>
    <t>17,22</t>
  </si>
  <si>
    <t>17,24</t>
  </si>
  <si>
    <t>17,19</t>
  </si>
  <si>
    <t>17,20</t>
  </si>
  <si>
    <t>17,21</t>
  </si>
  <si>
    <t>18,19,20,21,22,24</t>
  </si>
  <si>
    <t>22,34</t>
  </si>
  <si>
    <t>27,28</t>
  </si>
  <si>
    <t>28,29,33</t>
  </si>
  <si>
    <t>31,17</t>
  </si>
  <si>
    <t>36,27,26,33</t>
  </si>
  <si>
    <t>36,28,34,35</t>
  </si>
  <si>
    <t>36,30</t>
  </si>
  <si>
    <t>37,38,39,40</t>
  </si>
  <si>
    <t>12,41</t>
  </si>
  <si>
    <t>42,43,44,45</t>
  </si>
  <si>
    <t>10,42,43,44,45</t>
  </si>
  <si>
    <t>25,13,47,46</t>
  </si>
  <si>
    <t>End</t>
  </si>
  <si>
    <t>Number of Activities</t>
  </si>
  <si>
    <t>Total Dependencies</t>
  </si>
  <si>
    <t>N</t>
  </si>
  <si>
    <t>E</t>
  </si>
  <si>
    <t>C</t>
  </si>
  <si>
    <t>Complexity</t>
  </si>
  <si>
    <t>P</t>
  </si>
  <si>
    <t>Reduced Dependencies</t>
  </si>
  <si>
    <t>36,34,35</t>
  </si>
  <si>
    <t>Number of Dependencies Per Acticity</t>
  </si>
  <si>
    <t>DevOps</t>
  </si>
  <si>
    <t>Infrastructure Complete</t>
  </si>
  <si>
    <t>Build and Setup</t>
  </si>
  <si>
    <t>Project Manager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</si>
</sst>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;@"/>
    <numFmt numFmtId="165" formatCode="0.0"/>
  </numFmts>
  <fonts count="10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</font>
    <font>
      <sz val="12"/>
      <name val="Courier New"/>
      <family val="3"/>
    </font>
    <font>
      <sz val="10"/>
      <color indexed="63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9" fontId="0" fillId="0" borderId="0" xfId="0" applyNumberFormat="1"/>
    <xf numFmtId="0" fontId="5" fillId="2" borderId="0" xfId="0" applyFont="1" applyFill="1"/>
    <xf numFmtId="0" fontId="6" fillId="0" borderId="0" xfId="0" applyFont="1"/>
    <xf numFmtId="0" fontId="5" fillId="0" borderId="0" xfId="0" applyFont="1" applyFill="1"/>
    <xf numFmtId="0" fontId="3" fillId="0" borderId="0" xfId="0" applyFont="1" applyFill="1"/>
    <xf numFmtId="9" fontId="3" fillId="0" borderId="0" xfId="0" applyNumberFormat="1" applyFont="1" applyFill="1"/>
    <xf numFmtId="0" fontId="3" fillId="0" borderId="0" xfId="0" applyFont="1"/>
    <xf numFmtId="9" fontId="6" fillId="0" borderId="0" xfId="0" applyNumberFormat="1" applyFont="1"/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164" fontId="3" fillId="3" borderId="1" xfId="0" applyNumberFormat="1" applyFont="1" applyFill="1" applyBorder="1" applyAlignment="1">
      <alignment vertical="center" wrapText="1"/>
    </xf>
    <xf numFmtId="164" fontId="6" fillId="0" borderId="0" xfId="0" applyNumberFormat="1" applyFont="1"/>
    <xf numFmtId="0" fontId="5" fillId="0" borderId="0" xfId="0" applyFont="1"/>
    <xf numFmtId="0" fontId="1" fillId="0" borderId="0" xfId="0" applyFont="1" applyAlignment="1">
      <alignment horizontal="center" vertical="center" wrapText="1"/>
    </xf>
    <xf numFmtId="14" fontId="7" fillId="0" borderId="1" xfId="0" applyNumberFormat="1" applyFont="1" applyBorder="1"/>
    <xf numFmtId="14" fontId="6" fillId="0" borderId="0" xfId="0" applyNumberFormat="1" applyFont="1"/>
    <xf numFmtId="14" fontId="2" fillId="0" borderId="0" xfId="0" applyNumberFormat="1" applyFont="1"/>
    <xf numFmtId="14" fontId="2" fillId="0" borderId="1" xfId="0" applyNumberFormat="1" applyFont="1" applyBorder="1"/>
    <xf numFmtId="0" fontId="3" fillId="3" borderId="1" xfId="0" applyNumberFormat="1" applyFont="1" applyFill="1" applyBorder="1" applyAlignment="1">
      <alignment vertical="center" wrapText="1"/>
    </xf>
    <xf numFmtId="165" fontId="6" fillId="0" borderId="0" xfId="0" applyNumberFormat="1" applyFont="1"/>
    <xf numFmtId="2" fontId="6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2" fontId="0" fillId="0" borderId="0" xfId="0" applyNumberFormat="1"/>
    <xf numFmtId="0" fontId="8" fillId="4" borderId="1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6" fillId="5" borderId="0" xfId="0" applyFont="1" applyFill="1"/>
    <xf numFmtId="2" fontId="4" fillId="3" borderId="1" xfId="0" applyNumberFormat="1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9" fillId="3" borderId="1" xfId="0" applyFont="1" applyFill="1" applyBorder="1" applyAlignment="1">
      <alignment horizontal="center" wrapText="1"/>
    </xf>
    <xf numFmtId="0" fontId="2" fillId="0" borderId="0" xfId="0" applyFont="1"/>
    <xf numFmtId="0" fontId="1" fillId="5" borderId="0" xfId="0" applyFont="1" applyFill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Planned Earned Value</a:t>
            </a:r>
          </a:p>
        </c:rich>
      </c:tx>
      <c:layout>
        <c:manualLayout>
          <c:xMode val="edge"/>
          <c:yMode val="edge"/>
          <c:x val="0.43937718661970804"/>
          <c:y val="1.97044782126540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669256381798006E-2"/>
          <c:y val="0.10847457627118644"/>
          <c:w val="0.70699223085460594"/>
          <c:h val="0.75254237288135595"/>
        </c:manualLayout>
      </c:layout>
      <c:scatterChart>
        <c:scatterStyle val="lineMarker"/>
        <c:varyColors val="0"/>
        <c:ser>
          <c:idx val="0"/>
          <c:order val="0"/>
          <c:tx>
            <c:v>Plan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'Project Plan'!$F$5:$F$53</c:f>
              <c:numCache>
                <c:formatCode>m/d/yyyy</c:formatCode>
                <c:ptCount val="49"/>
                <c:pt idx="0">
                  <c:v>42009</c:v>
                </c:pt>
                <c:pt idx="1">
                  <c:v>42027</c:v>
                </c:pt>
                <c:pt idx="2">
                  <c:v>42027</c:v>
                </c:pt>
                <c:pt idx="3">
                  <c:v>42041</c:v>
                </c:pt>
                <c:pt idx="4">
                  <c:v>42048</c:v>
                </c:pt>
                <c:pt idx="5">
                  <c:v>42048</c:v>
                </c:pt>
                <c:pt idx="6">
                  <c:v>42055</c:v>
                </c:pt>
                <c:pt idx="7">
                  <c:v>42062</c:v>
                </c:pt>
                <c:pt idx="8">
                  <c:v>42069</c:v>
                </c:pt>
                <c:pt idx="9">
                  <c:v>42076</c:v>
                </c:pt>
                <c:pt idx="10">
                  <c:v>42083</c:v>
                </c:pt>
                <c:pt idx="11">
                  <c:v>42083</c:v>
                </c:pt>
                <c:pt idx="12">
                  <c:v>42090</c:v>
                </c:pt>
                <c:pt idx="13">
                  <c:v>42090</c:v>
                </c:pt>
                <c:pt idx="14">
                  <c:v>42097</c:v>
                </c:pt>
                <c:pt idx="15">
                  <c:v>42097</c:v>
                </c:pt>
                <c:pt idx="16">
                  <c:v>42097</c:v>
                </c:pt>
                <c:pt idx="17">
                  <c:v>42104</c:v>
                </c:pt>
                <c:pt idx="18">
                  <c:v>42104</c:v>
                </c:pt>
                <c:pt idx="19">
                  <c:v>42111</c:v>
                </c:pt>
                <c:pt idx="20">
                  <c:v>42111</c:v>
                </c:pt>
                <c:pt idx="21">
                  <c:v>42118</c:v>
                </c:pt>
                <c:pt idx="22">
                  <c:v>42118</c:v>
                </c:pt>
                <c:pt idx="23">
                  <c:v>42125</c:v>
                </c:pt>
                <c:pt idx="24">
                  <c:v>42125</c:v>
                </c:pt>
                <c:pt idx="25">
                  <c:v>42125</c:v>
                </c:pt>
                <c:pt idx="26">
                  <c:v>42125</c:v>
                </c:pt>
                <c:pt idx="27">
                  <c:v>42125</c:v>
                </c:pt>
                <c:pt idx="28">
                  <c:v>42139</c:v>
                </c:pt>
                <c:pt idx="29">
                  <c:v>42139</c:v>
                </c:pt>
                <c:pt idx="30">
                  <c:v>42139</c:v>
                </c:pt>
                <c:pt idx="31">
                  <c:v>42146</c:v>
                </c:pt>
                <c:pt idx="32">
                  <c:v>42153</c:v>
                </c:pt>
                <c:pt idx="33">
                  <c:v>42153</c:v>
                </c:pt>
                <c:pt idx="34">
                  <c:v>42167</c:v>
                </c:pt>
                <c:pt idx="35">
                  <c:v>42167</c:v>
                </c:pt>
                <c:pt idx="36">
                  <c:v>42181</c:v>
                </c:pt>
                <c:pt idx="37">
                  <c:v>42181</c:v>
                </c:pt>
                <c:pt idx="38">
                  <c:v>42181</c:v>
                </c:pt>
                <c:pt idx="39">
                  <c:v>42181</c:v>
                </c:pt>
                <c:pt idx="40">
                  <c:v>42181</c:v>
                </c:pt>
                <c:pt idx="41">
                  <c:v>42195</c:v>
                </c:pt>
                <c:pt idx="42">
                  <c:v>42202</c:v>
                </c:pt>
                <c:pt idx="43">
                  <c:v>42202</c:v>
                </c:pt>
                <c:pt idx="44">
                  <c:v>42216</c:v>
                </c:pt>
                <c:pt idx="45">
                  <c:v>42230</c:v>
                </c:pt>
                <c:pt idx="46">
                  <c:v>42230</c:v>
                </c:pt>
                <c:pt idx="47">
                  <c:v>42244</c:v>
                </c:pt>
              </c:numCache>
            </c:numRef>
          </c:xVal>
          <c:yVal>
            <c:numRef>
              <c:f>'Project Plan'!$G$5:$G$52</c:f>
              <c:numCache>
                <c:formatCode>0%</c:formatCode>
                <c:ptCount val="48"/>
                <c:pt idx="0">
                  <c:v>0</c:v>
                </c:pt>
                <c:pt idx="1">
                  <c:v>2.6548672566371681E-2</c:v>
                </c:pt>
                <c:pt idx="2">
                  <c:v>5.3097345132743362E-2</c:v>
                </c:pt>
                <c:pt idx="3">
                  <c:v>7.0796460176991149E-2</c:v>
                </c:pt>
                <c:pt idx="4">
                  <c:v>7.9646017699115043E-2</c:v>
                </c:pt>
                <c:pt idx="5">
                  <c:v>7.9646017699115043E-2</c:v>
                </c:pt>
                <c:pt idx="6">
                  <c:v>8.8495575221238937E-2</c:v>
                </c:pt>
                <c:pt idx="7">
                  <c:v>0.10619469026548672</c:v>
                </c:pt>
                <c:pt idx="8">
                  <c:v>0.12389380530973451</c:v>
                </c:pt>
                <c:pt idx="9">
                  <c:v>0.15044247787610621</c:v>
                </c:pt>
                <c:pt idx="10">
                  <c:v>0.18584070796460178</c:v>
                </c:pt>
                <c:pt idx="11">
                  <c:v>0.18584070796460178</c:v>
                </c:pt>
                <c:pt idx="12">
                  <c:v>0.23008849557522124</c:v>
                </c:pt>
                <c:pt idx="13">
                  <c:v>0.23893805309734514</c:v>
                </c:pt>
                <c:pt idx="14">
                  <c:v>0.25663716814159293</c:v>
                </c:pt>
                <c:pt idx="15">
                  <c:v>0.26548672566371684</c:v>
                </c:pt>
                <c:pt idx="16">
                  <c:v>0.29203539823008851</c:v>
                </c:pt>
                <c:pt idx="17">
                  <c:v>0.30088495575221241</c:v>
                </c:pt>
                <c:pt idx="18">
                  <c:v>0.31858407079646017</c:v>
                </c:pt>
                <c:pt idx="19">
                  <c:v>0.32743362831858408</c:v>
                </c:pt>
                <c:pt idx="20">
                  <c:v>0.34513274336283184</c:v>
                </c:pt>
                <c:pt idx="21">
                  <c:v>0.35398230088495575</c:v>
                </c:pt>
                <c:pt idx="22">
                  <c:v>0.37168141592920356</c:v>
                </c:pt>
                <c:pt idx="23">
                  <c:v>0.41592920353982299</c:v>
                </c:pt>
                <c:pt idx="24">
                  <c:v>0.45132743362831856</c:v>
                </c:pt>
                <c:pt idx="25">
                  <c:v>0.46017699115044247</c:v>
                </c:pt>
                <c:pt idx="26">
                  <c:v>0.47787610619469029</c:v>
                </c:pt>
                <c:pt idx="27">
                  <c:v>0.51327433628318586</c:v>
                </c:pt>
                <c:pt idx="28">
                  <c:v>0.53097345132743368</c:v>
                </c:pt>
                <c:pt idx="29">
                  <c:v>0.54867256637168138</c:v>
                </c:pt>
                <c:pt idx="30">
                  <c:v>0.5752212389380531</c:v>
                </c:pt>
                <c:pt idx="31">
                  <c:v>0.62831858407079644</c:v>
                </c:pt>
                <c:pt idx="32">
                  <c:v>0.66371681415929207</c:v>
                </c:pt>
                <c:pt idx="33">
                  <c:v>0.68141592920353977</c:v>
                </c:pt>
                <c:pt idx="34">
                  <c:v>0.70796460176991149</c:v>
                </c:pt>
                <c:pt idx="35">
                  <c:v>0.76106194690265483</c:v>
                </c:pt>
                <c:pt idx="36">
                  <c:v>0.77876106194690264</c:v>
                </c:pt>
                <c:pt idx="37">
                  <c:v>0.79646017699115046</c:v>
                </c:pt>
                <c:pt idx="38">
                  <c:v>0.81415929203539827</c:v>
                </c:pt>
                <c:pt idx="39">
                  <c:v>0.83185840707964598</c:v>
                </c:pt>
                <c:pt idx="40">
                  <c:v>0.83185840707964598</c:v>
                </c:pt>
                <c:pt idx="41">
                  <c:v>0.84955752212389379</c:v>
                </c:pt>
                <c:pt idx="42">
                  <c:v>0.87610619469026552</c:v>
                </c:pt>
                <c:pt idx="43">
                  <c:v>0.90265486725663713</c:v>
                </c:pt>
                <c:pt idx="44">
                  <c:v>0.94690265486725667</c:v>
                </c:pt>
                <c:pt idx="45">
                  <c:v>0.96460176991150437</c:v>
                </c:pt>
                <c:pt idx="46">
                  <c:v>0.98230088495575218</c:v>
                </c:pt>
                <c:pt idx="47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344744"/>
        <c:axId val="233372664"/>
      </c:scatterChart>
      <c:valAx>
        <c:axId val="233344744"/>
        <c:scaling>
          <c:orientation val="minMax"/>
          <c:max val="42244"/>
          <c:min val="42009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42619311875693672"/>
              <c:y val="0.90338980873720309"/>
            </c:manualLayout>
          </c:layout>
          <c:overlay val="0"/>
          <c:spPr>
            <a:noFill/>
            <a:ln w="25400">
              <a:noFill/>
            </a:ln>
          </c:spPr>
        </c:title>
        <c:numFmt formatCode="m/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372664"/>
        <c:crosses val="autoZero"/>
        <c:crossBetween val="midCat"/>
        <c:majorUnit val="30"/>
      </c:valAx>
      <c:valAx>
        <c:axId val="233372664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Earned Value</a:t>
                </a:r>
              </a:p>
            </c:rich>
          </c:tx>
          <c:layout>
            <c:manualLayout>
              <c:xMode val="edge"/>
              <c:yMode val="edge"/>
              <c:x val="2.5527192008879023E-2"/>
              <c:y val="0.40508475592263854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34474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FFFFFF" mc:Ignorable="a14" a14:legacySpreadsheetColorIndex="9"/>
        </a:gs>
        <a:gs pos="100000">
          <a:srgbClr xmlns:mc="http://schemas.openxmlformats.org/markup-compatibility/2006" xmlns:a14="http://schemas.microsoft.com/office/drawing/2010/main" val="FFFFFF" mc:Ignorable="a14" a14:legacySpreadsheetColorIndex="9">
            <a:gamma/>
            <a:tint val="0"/>
            <a:invGamma/>
          </a:srgbClr>
        </a:gs>
      </a:gsLst>
      <a:lin ang="5400000" scaled="1"/>
    </a:gra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065492950071025E-2"/>
          <c:y val="7.3469460966857622E-2"/>
          <c:w val="0.88020897290109756"/>
          <c:h val="0.8122457073558149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Staffing!$C$4</c:f>
              <c:strCache>
                <c:ptCount val="1"/>
                <c:pt idx="0">
                  <c:v>Project Manager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Staffing!$B$5:$B$48</c:f>
              <c:strCache>
                <c:ptCount val="44"/>
                <c:pt idx="0">
                  <c:v>Start</c:v>
                </c:pt>
                <c:pt idx="1">
                  <c:v>01/05/15</c:v>
                </c:pt>
                <c:pt idx="2">
                  <c:v>01/23/15</c:v>
                </c:pt>
                <c:pt idx="3">
                  <c:v>01/26/15</c:v>
                </c:pt>
                <c:pt idx="4">
                  <c:v>02/06/15</c:v>
                </c:pt>
                <c:pt idx="5">
                  <c:v>02/09/15</c:v>
                </c:pt>
                <c:pt idx="6">
                  <c:v>02/13/15</c:v>
                </c:pt>
                <c:pt idx="7">
                  <c:v>02/16/15</c:v>
                </c:pt>
                <c:pt idx="8">
                  <c:v>02/20/15</c:v>
                </c:pt>
                <c:pt idx="9">
                  <c:v>02/23/15</c:v>
                </c:pt>
                <c:pt idx="10">
                  <c:v>02/27/15</c:v>
                </c:pt>
                <c:pt idx="11">
                  <c:v>03/06/15</c:v>
                </c:pt>
                <c:pt idx="12">
                  <c:v>03/13/15</c:v>
                </c:pt>
                <c:pt idx="13">
                  <c:v>03/16/15</c:v>
                </c:pt>
                <c:pt idx="14">
                  <c:v>03/20/15</c:v>
                </c:pt>
                <c:pt idx="15">
                  <c:v>03/23/15</c:v>
                </c:pt>
                <c:pt idx="16">
                  <c:v>03/27/15</c:v>
                </c:pt>
                <c:pt idx="17">
                  <c:v>03/30/15</c:v>
                </c:pt>
                <c:pt idx="18">
                  <c:v>04/03/15</c:v>
                </c:pt>
                <c:pt idx="19">
                  <c:v>04/06/15</c:v>
                </c:pt>
                <c:pt idx="20">
                  <c:v>04/10/15</c:v>
                </c:pt>
                <c:pt idx="21">
                  <c:v>04/13/15</c:v>
                </c:pt>
                <c:pt idx="22">
                  <c:v>04/17/15</c:v>
                </c:pt>
                <c:pt idx="23">
                  <c:v>04/20/15</c:v>
                </c:pt>
                <c:pt idx="24">
                  <c:v>04/24/15</c:v>
                </c:pt>
                <c:pt idx="25">
                  <c:v>04/27/15</c:v>
                </c:pt>
                <c:pt idx="26">
                  <c:v>05/01/15</c:v>
                </c:pt>
                <c:pt idx="27">
                  <c:v>05/04/15</c:v>
                </c:pt>
                <c:pt idx="28">
                  <c:v>05/15/15</c:v>
                </c:pt>
                <c:pt idx="29">
                  <c:v>05/18/15</c:v>
                </c:pt>
                <c:pt idx="30">
                  <c:v>05/22/15</c:v>
                </c:pt>
                <c:pt idx="31">
                  <c:v>05/25/15</c:v>
                </c:pt>
                <c:pt idx="32">
                  <c:v>05/29/15</c:v>
                </c:pt>
                <c:pt idx="33">
                  <c:v>06/12/15</c:v>
                </c:pt>
                <c:pt idx="34">
                  <c:v>06/15/15</c:v>
                </c:pt>
                <c:pt idx="35">
                  <c:v>06/26/15</c:v>
                </c:pt>
                <c:pt idx="36">
                  <c:v>06/29/15</c:v>
                </c:pt>
                <c:pt idx="37">
                  <c:v>07/10/15</c:v>
                </c:pt>
                <c:pt idx="38">
                  <c:v>07/17/15</c:v>
                </c:pt>
                <c:pt idx="39">
                  <c:v>07/31/15</c:v>
                </c:pt>
                <c:pt idx="40">
                  <c:v>08/03/15</c:v>
                </c:pt>
                <c:pt idx="41">
                  <c:v>08/14/15</c:v>
                </c:pt>
                <c:pt idx="42">
                  <c:v>08/17/15</c:v>
                </c:pt>
                <c:pt idx="43">
                  <c:v>08/28/15</c:v>
                </c:pt>
              </c:strCache>
            </c:strRef>
          </c:cat>
          <c:val>
            <c:numRef>
              <c:f>Staffing!$C$5:$C$48</c:f>
              <c:numCache>
                <c:formatCode>General</c:formatCode>
                <c:ptCount val="44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</c:numCache>
            </c:numRef>
          </c:val>
        </c:ser>
        <c:ser>
          <c:idx val="1"/>
          <c:order val="1"/>
          <c:tx>
            <c:strRef>
              <c:f>Staffing!$D$4</c:f>
              <c:strCache>
                <c:ptCount val="1"/>
                <c:pt idx="0">
                  <c:v>Product Manager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Staffing!$B$5:$B$48</c:f>
              <c:strCache>
                <c:ptCount val="44"/>
                <c:pt idx="0">
                  <c:v>Start</c:v>
                </c:pt>
                <c:pt idx="1">
                  <c:v>01/05/15</c:v>
                </c:pt>
                <c:pt idx="2">
                  <c:v>01/23/15</c:v>
                </c:pt>
                <c:pt idx="3">
                  <c:v>01/26/15</c:v>
                </c:pt>
                <c:pt idx="4">
                  <c:v>02/06/15</c:v>
                </c:pt>
                <c:pt idx="5">
                  <c:v>02/09/15</c:v>
                </c:pt>
                <c:pt idx="6">
                  <c:v>02/13/15</c:v>
                </c:pt>
                <c:pt idx="7">
                  <c:v>02/16/15</c:v>
                </c:pt>
                <c:pt idx="8">
                  <c:v>02/20/15</c:v>
                </c:pt>
                <c:pt idx="9">
                  <c:v>02/23/15</c:v>
                </c:pt>
                <c:pt idx="10">
                  <c:v>02/27/15</c:v>
                </c:pt>
                <c:pt idx="11">
                  <c:v>03/06/15</c:v>
                </c:pt>
                <c:pt idx="12">
                  <c:v>03/13/15</c:v>
                </c:pt>
                <c:pt idx="13">
                  <c:v>03/16/15</c:v>
                </c:pt>
                <c:pt idx="14">
                  <c:v>03/20/15</c:v>
                </c:pt>
                <c:pt idx="15">
                  <c:v>03/23/15</c:v>
                </c:pt>
                <c:pt idx="16">
                  <c:v>03/27/15</c:v>
                </c:pt>
                <c:pt idx="17">
                  <c:v>03/30/15</c:v>
                </c:pt>
                <c:pt idx="18">
                  <c:v>04/03/15</c:v>
                </c:pt>
                <c:pt idx="19">
                  <c:v>04/06/15</c:v>
                </c:pt>
                <c:pt idx="20">
                  <c:v>04/10/15</c:v>
                </c:pt>
                <c:pt idx="21">
                  <c:v>04/13/15</c:v>
                </c:pt>
                <c:pt idx="22">
                  <c:v>04/17/15</c:v>
                </c:pt>
                <c:pt idx="23">
                  <c:v>04/20/15</c:v>
                </c:pt>
                <c:pt idx="24">
                  <c:v>04/24/15</c:v>
                </c:pt>
                <c:pt idx="25">
                  <c:v>04/27/15</c:v>
                </c:pt>
                <c:pt idx="26">
                  <c:v>05/01/15</c:v>
                </c:pt>
                <c:pt idx="27">
                  <c:v>05/04/15</c:v>
                </c:pt>
                <c:pt idx="28">
                  <c:v>05/15/15</c:v>
                </c:pt>
                <c:pt idx="29">
                  <c:v>05/18/15</c:v>
                </c:pt>
                <c:pt idx="30">
                  <c:v>05/22/15</c:v>
                </c:pt>
                <c:pt idx="31">
                  <c:v>05/25/15</c:v>
                </c:pt>
                <c:pt idx="32">
                  <c:v>05/29/15</c:v>
                </c:pt>
                <c:pt idx="33">
                  <c:v>06/12/15</c:v>
                </c:pt>
                <c:pt idx="34">
                  <c:v>06/15/15</c:v>
                </c:pt>
                <c:pt idx="35">
                  <c:v>06/26/15</c:v>
                </c:pt>
                <c:pt idx="36">
                  <c:v>06/29/15</c:v>
                </c:pt>
                <c:pt idx="37">
                  <c:v>07/10/15</c:v>
                </c:pt>
                <c:pt idx="38">
                  <c:v>07/17/15</c:v>
                </c:pt>
                <c:pt idx="39">
                  <c:v>07/31/15</c:v>
                </c:pt>
                <c:pt idx="40">
                  <c:v>08/03/15</c:v>
                </c:pt>
                <c:pt idx="41">
                  <c:v>08/14/15</c:v>
                </c:pt>
                <c:pt idx="42">
                  <c:v>08/17/15</c:v>
                </c:pt>
                <c:pt idx="43">
                  <c:v>08/28/15</c:v>
                </c:pt>
              </c:strCache>
            </c:strRef>
          </c:cat>
          <c:val>
            <c:numRef>
              <c:f>Staffing!$D$5:$D$48</c:f>
              <c:numCache>
                <c:formatCode>General</c:formatCode>
                <c:ptCount val="44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</c:numCache>
            </c:numRef>
          </c:val>
        </c:ser>
        <c:ser>
          <c:idx val="2"/>
          <c:order val="2"/>
          <c:tx>
            <c:strRef>
              <c:f>Staffing!$E$4</c:f>
              <c:strCache>
                <c:ptCount val="1"/>
                <c:pt idx="0">
                  <c:v>Architect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Staffing!$B$5:$B$48</c:f>
              <c:strCache>
                <c:ptCount val="44"/>
                <c:pt idx="0">
                  <c:v>Start</c:v>
                </c:pt>
                <c:pt idx="1">
                  <c:v>01/05/15</c:v>
                </c:pt>
                <c:pt idx="2">
                  <c:v>01/23/15</c:v>
                </c:pt>
                <c:pt idx="3">
                  <c:v>01/26/15</c:v>
                </c:pt>
                <c:pt idx="4">
                  <c:v>02/06/15</c:v>
                </c:pt>
                <c:pt idx="5">
                  <c:v>02/09/15</c:v>
                </c:pt>
                <c:pt idx="6">
                  <c:v>02/13/15</c:v>
                </c:pt>
                <c:pt idx="7">
                  <c:v>02/16/15</c:v>
                </c:pt>
                <c:pt idx="8">
                  <c:v>02/20/15</c:v>
                </c:pt>
                <c:pt idx="9">
                  <c:v>02/23/15</c:v>
                </c:pt>
                <c:pt idx="10">
                  <c:v>02/27/15</c:v>
                </c:pt>
                <c:pt idx="11">
                  <c:v>03/06/15</c:v>
                </c:pt>
                <c:pt idx="12">
                  <c:v>03/13/15</c:v>
                </c:pt>
                <c:pt idx="13">
                  <c:v>03/16/15</c:v>
                </c:pt>
                <c:pt idx="14">
                  <c:v>03/20/15</c:v>
                </c:pt>
                <c:pt idx="15">
                  <c:v>03/23/15</c:v>
                </c:pt>
                <c:pt idx="16">
                  <c:v>03/27/15</c:v>
                </c:pt>
                <c:pt idx="17">
                  <c:v>03/30/15</c:v>
                </c:pt>
                <c:pt idx="18">
                  <c:v>04/03/15</c:v>
                </c:pt>
                <c:pt idx="19">
                  <c:v>04/06/15</c:v>
                </c:pt>
                <c:pt idx="20">
                  <c:v>04/10/15</c:v>
                </c:pt>
                <c:pt idx="21">
                  <c:v>04/13/15</c:v>
                </c:pt>
                <c:pt idx="22">
                  <c:v>04/17/15</c:v>
                </c:pt>
                <c:pt idx="23">
                  <c:v>04/20/15</c:v>
                </c:pt>
                <c:pt idx="24">
                  <c:v>04/24/15</c:v>
                </c:pt>
                <c:pt idx="25">
                  <c:v>04/27/15</c:v>
                </c:pt>
                <c:pt idx="26">
                  <c:v>05/01/15</c:v>
                </c:pt>
                <c:pt idx="27">
                  <c:v>05/04/15</c:v>
                </c:pt>
                <c:pt idx="28">
                  <c:v>05/15/15</c:v>
                </c:pt>
                <c:pt idx="29">
                  <c:v>05/18/15</c:v>
                </c:pt>
                <c:pt idx="30">
                  <c:v>05/22/15</c:v>
                </c:pt>
                <c:pt idx="31">
                  <c:v>05/25/15</c:v>
                </c:pt>
                <c:pt idx="32">
                  <c:v>05/29/15</c:v>
                </c:pt>
                <c:pt idx="33">
                  <c:v>06/12/15</c:v>
                </c:pt>
                <c:pt idx="34">
                  <c:v>06/15/15</c:v>
                </c:pt>
                <c:pt idx="35">
                  <c:v>06/26/15</c:v>
                </c:pt>
                <c:pt idx="36">
                  <c:v>06/29/15</c:v>
                </c:pt>
                <c:pt idx="37">
                  <c:v>07/10/15</c:v>
                </c:pt>
                <c:pt idx="38">
                  <c:v>07/17/15</c:v>
                </c:pt>
                <c:pt idx="39">
                  <c:v>07/31/15</c:v>
                </c:pt>
                <c:pt idx="40">
                  <c:v>08/03/15</c:v>
                </c:pt>
                <c:pt idx="41">
                  <c:v>08/14/15</c:v>
                </c:pt>
                <c:pt idx="42">
                  <c:v>08/17/15</c:v>
                </c:pt>
                <c:pt idx="43">
                  <c:v>08/28/15</c:v>
                </c:pt>
              </c:strCache>
            </c:strRef>
          </c:cat>
          <c:val>
            <c:numRef>
              <c:f>Staffing!$E$5:$E$48</c:f>
              <c:numCache>
                <c:formatCode>General</c:formatCode>
                <c:ptCount val="44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</c:numCache>
            </c:numRef>
          </c:val>
        </c:ser>
        <c:ser>
          <c:idx val="5"/>
          <c:order val="3"/>
          <c:tx>
            <c:strRef>
              <c:f>Staffing!$G$4</c:f>
              <c:strCache>
                <c:ptCount val="1"/>
                <c:pt idx="0">
                  <c:v>DevOps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Staffing!$B$5:$B$48</c:f>
              <c:strCache>
                <c:ptCount val="44"/>
                <c:pt idx="0">
                  <c:v>Start</c:v>
                </c:pt>
                <c:pt idx="1">
                  <c:v>01/05/15</c:v>
                </c:pt>
                <c:pt idx="2">
                  <c:v>01/23/15</c:v>
                </c:pt>
                <c:pt idx="3">
                  <c:v>01/26/15</c:v>
                </c:pt>
                <c:pt idx="4">
                  <c:v>02/06/15</c:v>
                </c:pt>
                <c:pt idx="5">
                  <c:v>02/09/15</c:v>
                </c:pt>
                <c:pt idx="6">
                  <c:v>02/13/15</c:v>
                </c:pt>
                <c:pt idx="7">
                  <c:v>02/16/15</c:v>
                </c:pt>
                <c:pt idx="8">
                  <c:v>02/20/15</c:v>
                </c:pt>
                <c:pt idx="9">
                  <c:v>02/23/15</c:v>
                </c:pt>
                <c:pt idx="10">
                  <c:v>02/27/15</c:v>
                </c:pt>
                <c:pt idx="11">
                  <c:v>03/06/15</c:v>
                </c:pt>
                <c:pt idx="12">
                  <c:v>03/13/15</c:v>
                </c:pt>
                <c:pt idx="13">
                  <c:v>03/16/15</c:v>
                </c:pt>
                <c:pt idx="14">
                  <c:v>03/20/15</c:v>
                </c:pt>
                <c:pt idx="15">
                  <c:v>03/23/15</c:v>
                </c:pt>
                <c:pt idx="16">
                  <c:v>03/27/15</c:v>
                </c:pt>
                <c:pt idx="17">
                  <c:v>03/30/15</c:v>
                </c:pt>
                <c:pt idx="18">
                  <c:v>04/03/15</c:v>
                </c:pt>
                <c:pt idx="19">
                  <c:v>04/06/15</c:v>
                </c:pt>
                <c:pt idx="20">
                  <c:v>04/10/15</c:v>
                </c:pt>
                <c:pt idx="21">
                  <c:v>04/13/15</c:v>
                </c:pt>
                <c:pt idx="22">
                  <c:v>04/17/15</c:v>
                </c:pt>
                <c:pt idx="23">
                  <c:v>04/20/15</c:v>
                </c:pt>
                <c:pt idx="24">
                  <c:v>04/24/15</c:v>
                </c:pt>
                <c:pt idx="25">
                  <c:v>04/27/15</c:v>
                </c:pt>
                <c:pt idx="26">
                  <c:v>05/01/15</c:v>
                </c:pt>
                <c:pt idx="27">
                  <c:v>05/04/15</c:v>
                </c:pt>
                <c:pt idx="28">
                  <c:v>05/15/15</c:v>
                </c:pt>
                <c:pt idx="29">
                  <c:v>05/18/15</c:v>
                </c:pt>
                <c:pt idx="30">
                  <c:v>05/22/15</c:v>
                </c:pt>
                <c:pt idx="31">
                  <c:v>05/25/15</c:v>
                </c:pt>
                <c:pt idx="32">
                  <c:v>05/29/15</c:v>
                </c:pt>
                <c:pt idx="33">
                  <c:v>06/12/15</c:v>
                </c:pt>
                <c:pt idx="34">
                  <c:v>06/15/15</c:v>
                </c:pt>
                <c:pt idx="35">
                  <c:v>06/26/15</c:v>
                </c:pt>
                <c:pt idx="36">
                  <c:v>06/29/15</c:v>
                </c:pt>
                <c:pt idx="37">
                  <c:v>07/10/15</c:v>
                </c:pt>
                <c:pt idx="38">
                  <c:v>07/17/15</c:v>
                </c:pt>
                <c:pt idx="39">
                  <c:v>07/31/15</c:v>
                </c:pt>
                <c:pt idx="40">
                  <c:v>08/03/15</c:v>
                </c:pt>
                <c:pt idx="41">
                  <c:v>08/14/15</c:v>
                </c:pt>
                <c:pt idx="42">
                  <c:v>08/17/15</c:v>
                </c:pt>
                <c:pt idx="43">
                  <c:v>08/28/15</c:v>
                </c:pt>
              </c:strCache>
            </c:strRef>
          </c:cat>
          <c:val>
            <c:numRef>
              <c:f>Staffing!$G$5:$G$48</c:f>
              <c:numCache>
                <c:formatCode>General</c:formatCode>
                <c:ptCount val="44"/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</c:numCache>
            </c:numRef>
          </c:val>
        </c:ser>
        <c:ser>
          <c:idx val="7"/>
          <c:order val="4"/>
          <c:tx>
            <c:strRef>
              <c:f>Staffing!$I$4</c:f>
              <c:strCache>
                <c:ptCount val="1"/>
                <c:pt idx="0">
                  <c:v>Testers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Staffing!$B$5:$B$48</c:f>
              <c:strCache>
                <c:ptCount val="44"/>
                <c:pt idx="0">
                  <c:v>Start</c:v>
                </c:pt>
                <c:pt idx="1">
                  <c:v>01/05/15</c:v>
                </c:pt>
                <c:pt idx="2">
                  <c:v>01/23/15</c:v>
                </c:pt>
                <c:pt idx="3">
                  <c:v>01/26/15</c:v>
                </c:pt>
                <c:pt idx="4">
                  <c:v>02/06/15</c:v>
                </c:pt>
                <c:pt idx="5">
                  <c:v>02/09/15</c:v>
                </c:pt>
                <c:pt idx="6">
                  <c:v>02/13/15</c:v>
                </c:pt>
                <c:pt idx="7">
                  <c:v>02/16/15</c:v>
                </c:pt>
                <c:pt idx="8">
                  <c:v>02/20/15</c:v>
                </c:pt>
                <c:pt idx="9">
                  <c:v>02/23/15</c:v>
                </c:pt>
                <c:pt idx="10">
                  <c:v>02/27/15</c:v>
                </c:pt>
                <c:pt idx="11">
                  <c:v>03/06/15</c:v>
                </c:pt>
                <c:pt idx="12">
                  <c:v>03/13/15</c:v>
                </c:pt>
                <c:pt idx="13">
                  <c:v>03/16/15</c:v>
                </c:pt>
                <c:pt idx="14">
                  <c:v>03/20/15</c:v>
                </c:pt>
                <c:pt idx="15">
                  <c:v>03/23/15</c:v>
                </c:pt>
                <c:pt idx="16">
                  <c:v>03/27/15</c:v>
                </c:pt>
                <c:pt idx="17">
                  <c:v>03/30/15</c:v>
                </c:pt>
                <c:pt idx="18">
                  <c:v>04/03/15</c:v>
                </c:pt>
                <c:pt idx="19">
                  <c:v>04/06/15</c:v>
                </c:pt>
                <c:pt idx="20">
                  <c:v>04/10/15</c:v>
                </c:pt>
                <c:pt idx="21">
                  <c:v>04/13/15</c:v>
                </c:pt>
                <c:pt idx="22">
                  <c:v>04/17/15</c:v>
                </c:pt>
                <c:pt idx="23">
                  <c:v>04/20/15</c:v>
                </c:pt>
                <c:pt idx="24">
                  <c:v>04/24/15</c:v>
                </c:pt>
                <c:pt idx="25">
                  <c:v>04/27/15</c:v>
                </c:pt>
                <c:pt idx="26">
                  <c:v>05/01/15</c:v>
                </c:pt>
                <c:pt idx="27">
                  <c:v>05/04/15</c:v>
                </c:pt>
                <c:pt idx="28">
                  <c:v>05/15/15</c:v>
                </c:pt>
                <c:pt idx="29">
                  <c:v>05/18/15</c:v>
                </c:pt>
                <c:pt idx="30">
                  <c:v>05/22/15</c:v>
                </c:pt>
                <c:pt idx="31">
                  <c:v>05/25/15</c:v>
                </c:pt>
                <c:pt idx="32">
                  <c:v>05/29/15</c:v>
                </c:pt>
                <c:pt idx="33">
                  <c:v>06/12/15</c:v>
                </c:pt>
                <c:pt idx="34">
                  <c:v>06/15/15</c:v>
                </c:pt>
                <c:pt idx="35">
                  <c:v>06/26/15</c:v>
                </c:pt>
                <c:pt idx="36">
                  <c:v>06/29/15</c:v>
                </c:pt>
                <c:pt idx="37">
                  <c:v>07/10/15</c:v>
                </c:pt>
                <c:pt idx="38">
                  <c:v>07/17/15</c:v>
                </c:pt>
                <c:pt idx="39">
                  <c:v>07/31/15</c:v>
                </c:pt>
                <c:pt idx="40">
                  <c:v>08/03/15</c:v>
                </c:pt>
                <c:pt idx="41">
                  <c:v>08/14/15</c:v>
                </c:pt>
                <c:pt idx="42">
                  <c:v>08/17/15</c:v>
                </c:pt>
                <c:pt idx="43">
                  <c:v>08/28/15</c:v>
                </c:pt>
              </c:strCache>
            </c:strRef>
          </c:cat>
          <c:val>
            <c:numRef>
              <c:f>Staffing!$I$5:$I$48</c:f>
              <c:numCache>
                <c:formatCode>General</c:formatCode>
                <c:ptCount val="44"/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</c:numCache>
            </c:numRef>
          </c:val>
        </c:ser>
        <c:ser>
          <c:idx val="4"/>
          <c:order val="5"/>
          <c:tx>
            <c:strRef>
              <c:f>Staffing!$F$4</c:f>
              <c:strCache>
                <c:ptCount val="1"/>
                <c:pt idx="0">
                  <c:v>Developers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Staffing!$B$5:$B$48</c:f>
              <c:strCache>
                <c:ptCount val="44"/>
                <c:pt idx="0">
                  <c:v>Start</c:v>
                </c:pt>
                <c:pt idx="1">
                  <c:v>01/05/15</c:v>
                </c:pt>
                <c:pt idx="2">
                  <c:v>01/23/15</c:v>
                </c:pt>
                <c:pt idx="3">
                  <c:v>01/26/15</c:v>
                </c:pt>
                <c:pt idx="4">
                  <c:v>02/06/15</c:v>
                </c:pt>
                <c:pt idx="5">
                  <c:v>02/09/15</c:v>
                </c:pt>
                <c:pt idx="6">
                  <c:v>02/13/15</c:v>
                </c:pt>
                <c:pt idx="7">
                  <c:v>02/16/15</c:v>
                </c:pt>
                <c:pt idx="8">
                  <c:v>02/20/15</c:v>
                </c:pt>
                <c:pt idx="9">
                  <c:v>02/23/15</c:v>
                </c:pt>
                <c:pt idx="10">
                  <c:v>02/27/15</c:v>
                </c:pt>
                <c:pt idx="11">
                  <c:v>03/06/15</c:v>
                </c:pt>
                <c:pt idx="12">
                  <c:v>03/13/15</c:v>
                </c:pt>
                <c:pt idx="13">
                  <c:v>03/16/15</c:v>
                </c:pt>
                <c:pt idx="14">
                  <c:v>03/20/15</c:v>
                </c:pt>
                <c:pt idx="15">
                  <c:v>03/23/15</c:v>
                </c:pt>
                <c:pt idx="16">
                  <c:v>03/27/15</c:v>
                </c:pt>
                <c:pt idx="17">
                  <c:v>03/30/15</c:v>
                </c:pt>
                <c:pt idx="18">
                  <c:v>04/03/15</c:v>
                </c:pt>
                <c:pt idx="19">
                  <c:v>04/06/15</c:v>
                </c:pt>
                <c:pt idx="20">
                  <c:v>04/10/15</c:v>
                </c:pt>
                <c:pt idx="21">
                  <c:v>04/13/15</c:v>
                </c:pt>
                <c:pt idx="22">
                  <c:v>04/17/15</c:v>
                </c:pt>
                <c:pt idx="23">
                  <c:v>04/20/15</c:v>
                </c:pt>
                <c:pt idx="24">
                  <c:v>04/24/15</c:v>
                </c:pt>
                <c:pt idx="25">
                  <c:v>04/27/15</c:v>
                </c:pt>
                <c:pt idx="26">
                  <c:v>05/01/15</c:v>
                </c:pt>
                <c:pt idx="27">
                  <c:v>05/04/15</c:v>
                </c:pt>
                <c:pt idx="28">
                  <c:v>05/15/15</c:v>
                </c:pt>
                <c:pt idx="29">
                  <c:v>05/18/15</c:v>
                </c:pt>
                <c:pt idx="30">
                  <c:v>05/22/15</c:v>
                </c:pt>
                <c:pt idx="31">
                  <c:v>05/25/15</c:v>
                </c:pt>
                <c:pt idx="32">
                  <c:v>05/29/15</c:v>
                </c:pt>
                <c:pt idx="33">
                  <c:v>06/12/15</c:v>
                </c:pt>
                <c:pt idx="34">
                  <c:v>06/15/15</c:v>
                </c:pt>
                <c:pt idx="35">
                  <c:v>06/26/15</c:v>
                </c:pt>
                <c:pt idx="36">
                  <c:v>06/29/15</c:v>
                </c:pt>
                <c:pt idx="37">
                  <c:v>07/10/15</c:v>
                </c:pt>
                <c:pt idx="38">
                  <c:v>07/17/15</c:v>
                </c:pt>
                <c:pt idx="39">
                  <c:v>07/31/15</c:v>
                </c:pt>
                <c:pt idx="40">
                  <c:v>08/03/15</c:v>
                </c:pt>
                <c:pt idx="41">
                  <c:v>08/14/15</c:v>
                </c:pt>
                <c:pt idx="42">
                  <c:v>08/17/15</c:v>
                </c:pt>
                <c:pt idx="43">
                  <c:v>08/28/15</c:v>
                </c:pt>
              </c:strCache>
            </c:strRef>
          </c:cat>
          <c:val>
            <c:numRef>
              <c:f>Staffing!$F$5:$F$48</c:f>
              <c:numCache>
                <c:formatCode>General</c:formatCode>
                <c:ptCount val="44"/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4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1</c:v>
                </c:pt>
              </c:numCache>
            </c:numRef>
          </c:val>
        </c:ser>
        <c:ser>
          <c:idx val="6"/>
          <c:order val="6"/>
          <c:tx>
            <c:strRef>
              <c:f>Staffing!$H$4</c:f>
              <c:strCache>
                <c:ptCount val="1"/>
                <c:pt idx="0">
                  <c:v>Test Engineers/UX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Staffing!$B$5:$B$48</c:f>
              <c:strCache>
                <c:ptCount val="44"/>
                <c:pt idx="0">
                  <c:v>Start</c:v>
                </c:pt>
                <c:pt idx="1">
                  <c:v>01/05/15</c:v>
                </c:pt>
                <c:pt idx="2">
                  <c:v>01/23/15</c:v>
                </c:pt>
                <c:pt idx="3">
                  <c:v>01/26/15</c:v>
                </c:pt>
                <c:pt idx="4">
                  <c:v>02/06/15</c:v>
                </c:pt>
                <c:pt idx="5">
                  <c:v>02/09/15</c:v>
                </c:pt>
                <c:pt idx="6">
                  <c:v>02/13/15</c:v>
                </c:pt>
                <c:pt idx="7">
                  <c:v>02/16/15</c:v>
                </c:pt>
                <c:pt idx="8">
                  <c:v>02/20/15</c:v>
                </c:pt>
                <c:pt idx="9">
                  <c:v>02/23/15</c:v>
                </c:pt>
                <c:pt idx="10">
                  <c:v>02/27/15</c:v>
                </c:pt>
                <c:pt idx="11">
                  <c:v>03/06/15</c:v>
                </c:pt>
                <c:pt idx="12">
                  <c:v>03/13/15</c:v>
                </c:pt>
                <c:pt idx="13">
                  <c:v>03/16/15</c:v>
                </c:pt>
                <c:pt idx="14">
                  <c:v>03/20/15</c:v>
                </c:pt>
                <c:pt idx="15">
                  <c:v>03/23/15</c:v>
                </c:pt>
                <c:pt idx="16">
                  <c:v>03/27/15</c:v>
                </c:pt>
                <c:pt idx="17">
                  <c:v>03/30/15</c:v>
                </c:pt>
                <c:pt idx="18">
                  <c:v>04/03/15</c:v>
                </c:pt>
                <c:pt idx="19">
                  <c:v>04/06/15</c:v>
                </c:pt>
                <c:pt idx="20">
                  <c:v>04/10/15</c:v>
                </c:pt>
                <c:pt idx="21">
                  <c:v>04/13/15</c:v>
                </c:pt>
                <c:pt idx="22">
                  <c:v>04/17/15</c:v>
                </c:pt>
                <c:pt idx="23">
                  <c:v>04/20/15</c:v>
                </c:pt>
                <c:pt idx="24">
                  <c:v>04/24/15</c:v>
                </c:pt>
                <c:pt idx="25">
                  <c:v>04/27/15</c:v>
                </c:pt>
                <c:pt idx="26">
                  <c:v>05/01/15</c:v>
                </c:pt>
                <c:pt idx="27">
                  <c:v>05/04/15</c:v>
                </c:pt>
                <c:pt idx="28">
                  <c:v>05/15/15</c:v>
                </c:pt>
                <c:pt idx="29">
                  <c:v>05/18/15</c:v>
                </c:pt>
                <c:pt idx="30">
                  <c:v>05/22/15</c:v>
                </c:pt>
                <c:pt idx="31">
                  <c:v>05/25/15</c:v>
                </c:pt>
                <c:pt idx="32">
                  <c:v>05/29/15</c:v>
                </c:pt>
                <c:pt idx="33">
                  <c:v>06/12/15</c:v>
                </c:pt>
                <c:pt idx="34">
                  <c:v>06/15/15</c:v>
                </c:pt>
                <c:pt idx="35">
                  <c:v>06/26/15</c:v>
                </c:pt>
                <c:pt idx="36">
                  <c:v>06/29/15</c:v>
                </c:pt>
                <c:pt idx="37">
                  <c:v>07/10/15</c:v>
                </c:pt>
                <c:pt idx="38">
                  <c:v>07/17/15</c:v>
                </c:pt>
                <c:pt idx="39">
                  <c:v>07/31/15</c:v>
                </c:pt>
                <c:pt idx="40">
                  <c:v>08/03/15</c:v>
                </c:pt>
                <c:pt idx="41">
                  <c:v>08/14/15</c:v>
                </c:pt>
                <c:pt idx="42">
                  <c:v>08/17/15</c:v>
                </c:pt>
                <c:pt idx="43">
                  <c:v>08/28/15</c:v>
                </c:pt>
              </c:strCache>
            </c:strRef>
          </c:cat>
          <c:val>
            <c:numRef>
              <c:f>Staffing!$H$5:$H$48</c:f>
              <c:numCache>
                <c:formatCode>General</c:formatCode>
                <c:ptCount val="44"/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233540520"/>
        <c:axId val="233549096"/>
      </c:barChart>
      <c:catAx>
        <c:axId val="233540520"/>
        <c:scaling>
          <c:orientation val="minMax"/>
        </c:scaling>
        <c:delete val="0"/>
        <c:axPos val="b"/>
        <c:numFmt formatCode="mm/d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549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3549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540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443452380952384"/>
          <c:y val="7.1428571428571425E-2"/>
          <c:w val="7.9613095238095233E-2"/>
          <c:h val="0.4734693877551020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495300</xdr:colOff>
      <xdr:row>3</xdr:row>
      <xdr:rowOff>209550</xdr:rowOff>
    </xdr:from>
    <xdr:to>
      <xdr:col>34</xdr:col>
      <xdr:colOff>257175</xdr:colOff>
      <xdr:row>32</xdr:row>
      <xdr:rowOff>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K1030"/>
  <sheetViews>
    <sheetView zoomScaleNormal="100" workbookViewId="0">
      <selection activeCell="C5" sqref="C5"/>
    </sheetView>
  </sheetViews>
  <sheetFormatPr defaultRowHeight="12.75" x14ac:dyDescent="0.2"/>
  <cols>
    <col min="1" max="2" width="4.42578125" style="4" customWidth="1"/>
    <col min="3" max="3" width="38.28515625" style="4" bestFit="1" customWidth="1"/>
    <col min="4" max="4" width="8.7109375" style="4" customWidth="1"/>
    <col min="5" max="5" width="15.42578125" style="4" customWidth="1"/>
    <col min="6" max="6" width="24.7109375" style="8" bestFit="1" customWidth="1"/>
    <col min="7" max="7" width="21.85546875" style="4" bestFit="1" customWidth="1"/>
    <col min="8" max="8" width="9.140625" style="4"/>
    <col min="9" max="9" width="15.7109375" style="4" bestFit="1" customWidth="1"/>
    <col min="10" max="10" width="9.140625" style="4"/>
    <col min="11" max="11" width="12.28515625" style="4" bestFit="1" customWidth="1"/>
    <col min="12" max="16384" width="9.140625" style="4"/>
  </cols>
  <sheetData>
    <row r="4" spans="1:10" x14ac:dyDescent="0.2">
      <c r="A4" s="3" t="s">
        <v>13</v>
      </c>
      <c r="B4" s="3"/>
      <c r="C4" s="3" t="s">
        <v>2</v>
      </c>
      <c r="D4" s="3" t="s">
        <v>16</v>
      </c>
      <c r="E4" s="3" t="s">
        <v>11</v>
      </c>
      <c r="F4" s="3" t="s">
        <v>7</v>
      </c>
      <c r="G4" s="3" t="s">
        <v>5</v>
      </c>
    </row>
    <row r="5" spans="1:10" ht="14.25" customHeight="1" x14ac:dyDescent="0.2">
      <c r="B5" s="8"/>
      <c r="C5" s="5" t="s">
        <v>12</v>
      </c>
      <c r="D5" s="6">
        <f>0</f>
        <v>0</v>
      </c>
      <c r="E5" s="10"/>
      <c r="F5" s="18">
        <v>42009</v>
      </c>
      <c r="G5" s="7">
        <v>0</v>
      </c>
      <c r="I5" s="26"/>
      <c r="J5" s="22"/>
    </row>
    <row r="6" spans="1:10" ht="14.25" customHeight="1" x14ac:dyDescent="0.2">
      <c r="A6" s="4">
        <v>1</v>
      </c>
      <c r="B6" s="8"/>
      <c r="C6" s="8" t="s">
        <v>0</v>
      </c>
      <c r="D6" s="8">
        <v>15</v>
      </c>
      <c r="E6" s="11"/>
      <c r="F6" s="18">
        <v>42027</v>
      </c>
      <c r="G6" s="9">
        <f>SUM($D$5:D6)/$D$55</f>
        <v>2.6548672566371681E-2</v>
      </c>
      <c r="I6" s="27"/>
      <c r="J6" s="22"/>
    </row>
    <row r="7" spans="1:10" x14ac:dyDescent="0.2">
      <c r="A7" s="4">
        <v>2</v>
      </c>
      <c r="B7" s="8"/>
      <c r="C7" s="8" t="s">
        <v>3</v>
      </c>
      <c r="D7" s="8">
        <v>15</v>
      </c>
      <c r="E7" s="11"/>
      <c r="F7" s="18">
        <v>42027</v>
      </c>
      <c r="G7" s="9">
        <f>SUM($D$5:D7)/$D$55</f>
        <v>5.3097345132743362E-2</v>
      </c>
      <c r="I7" s="27"/>
      <c r="J7" s="22"/>
    </row>
    <row r="8" spans="1:10" ht="15.75" customHeight="1" x14ac:dyDescent="0.2">
      <c r="A8" s="4">
        <v>3</v>
      </c>
      <c r="B8" s="8"/>
      <c r="C8" s="8" t="s">
        <v>61</v>
      </c>
      <c r="D8" s="8">
        <v>10</v>
      </c>
      <c r="E8" s="11"/>
      <c r="F8" s="18">
        <v>42041</v>
      </c>
      <c r="G8" s="9">
        <f>SUM($D$5:D8)/$D$55</f>
        <v>7.0796460176991149E-2</v>
      </c>
      <c r="I8" s="27"/>
      <c r="J8" s="22"/>
    </row>
    <row r="9" spans="1:10" ht="15.75" customHeight="1" x14ac:dyDescent="0.2">
      <c r="A9" s="4">
        <v>4</v>
      </c>
      <c r="B9" s="8"/>
      <c r="C9" s="8" t="s">
        <v>28</v>
      </c>
      <c r="D9" s="8">
        <v>5</v>
      </c>
      <c r="E9" s="11"/>
      <c r="F9" s="18">
        <v>42048</v>
      </c>
      <c r="G9" s="9">
        <f>SUM($D$5:D9)/$D$55</f>
        <v>7.9646017699115043E-2</v>
      </c>
      <c r="I9" s="27"/>
      <c r="J9" s="22"/>
    </row>
    <row r="10" spans="1:10" x14ac:dyDescent="0.2">
      <c r="A10" s="4">
        <v>5</v>
      </c>
      <c r="B10" s="8"/>
      <c r="C10" s="8" t="s">
        <v>54</v>
      </c>
      <c r="D10" s="8">
        <v>0</v>
      </c>
      <c r="E10" s="11"/>
      <c r="F10" s="18">
        <v>42048</v>
      </c>
      <c r="G10" s="9">
        <f>SUM($D$5:D10)/$D$55</f>
        <v>7.9646017699115043E-2</v>
      </c>
      <c r="I10" s="27"/>
      <c r="J10" s="22"/>
    </row>
    <row r="11" spans="1:10" x14ac:dyDescent="0.2">
      <c r="A11" s="4">
        <v>7</v>
      </c>
      <c r="B11" s="8"/>
      <c r="C11" s="8" t="s">
        <v>30</v>
      </c>
      <c r="D11" s="8">
        <v>5</v>
      </c>
      <c r="E11" s="11"/>
      <c r="F11" s="18">
        <v>42055</v>
      </c>
      <c r="G11" s="9">
        <f>SUM($D$5:D11)/$D$55</f>
        <v>8.8495575221238937E-2</v>
      </c>
      <c r="I11" s="27"/>
      <c r="J11" s="22"/>
    </row>
    <row r="12" spans="1:10" x14ac:dyDescent="0.2">
      <c r="A12" s="4">
        <v>10</v>
      </c>
      <c r="B12" s="8"/>
      <c r="C12" s="8" t="s">
        <v>104</v>
      </c>
      <c r="D12" s="8">
        <v>10</v>
      </c>
      <c r="E12" s="11"/>
      <c r="F12" s="18">
        <v>42062</v>
      </c>
      <c r="G12" s="9">
        <f>SUM($D$5:D12)/$D$55</f>
        <v>0.10619469026548672</v>
      </c>
      <c r="I12" s="27"/>
      <c r="J12" s="22"/>
    </row>
    <row r="13" spans="1:10" x14ac:dyDescent="0.2">
      <c r="A13" s="4">
        <v>13</v>
      </c>
      <c r="B13" s="8"/>
      <c r="C13" s="8" t="s">
        <v>10</v>
      </c>
      <c r="D13" s="8">
        <v>10</v>
      </c>
      <c r="E13" s="11"/>
      <c r="F13" s="18">
        <v>42069</v>
      </c>
      <c r="G13" s="9">
        <f>SUM($D$5:D13)/$D$55</f>
        <v>0.12389380530973451</v>
      </c>
      <c r="I13" s="27"/>
      <c r="J13" s="22"/>
    </row>
    <row r="14" spans="1:10" x14ac:dyDescent="0.2">
      <c r="A14" s="4">
        <v>14</v>
      </c>
      <c r="B14" s="8"/>
      <c r="C14" s="8" t="s">
        <v>33</v>
      </c>
      <c r="D14" s="8">
        <v>15</v>
      </c>
      <c r="E14" s="11"/>
      <c r="F14" s="18">
        <v>42076</v>
      </c>
      <c r="G14" s="9">
        <f>SUM($D$5:D14)/$D$55</f>
        <v>0.15044247787610621</v>
      </c>
      <c r="I14" s="27"/>
      <c r="J14" s="22"/>
    </row>
    <row r="15" spans="1:10" x14ac:dyDescent="0.2">
      <c r="A15" s="4">
        <v>15</v>
      </c>
      <c r="B15" s="8"/>
      <c r="C15" s="8" t="s">
        <v>9</v>
      </c>
      <c r="D15" s="8">
        <v>20</v>
      </c>
      <c r="E15" s="11"/>
      <c r="F15" s="18">
        <v>42083</v>
      </c>
      <c r="G15" s="9">
        <f>SUM($D$5:D15)/$D$55</f>
        <v>0.18584070796460178</v>
      </c>
      <c r="I15" s="27"/>
      <c r="J15" s="22"/>
    </row>
    <row r="16" spans="1:10" x14ac:dyDescent="0.2">
      <c r="A16" s="4">
        <v>16</v>
      </c>
      <c r="B16" s="8"/>
      <c r="C16" s="8" t="s">
        <v>55</v>
      </c>
      <c r="D16" s="8">
        <v>0</v>
      </c>
      <c r="E16" s="11"/>
      <c r="F16" s="18">
        <v>42083</v>
      </c>
      <c r="G16" s="9">
        <f>SUM($D$5:D16)/$D$55</f>
        <v>0.18584070796460178</v>
      </c>
      <c r="I16" s="27"/>
      <c r="J16" s="22"/>
    </row>
    <row r="17" spans="1:10" x14ac:dyDescent="0.2">
      <c r="A17" s="4">
        <v>8</v>
      </c>
      <c r="B17" s="8"/>
      <c r="C17" s="8" t="s">
        <v>1</v>
      </c>
      <c r="D17" s="8">
        <v>25</v>
      </c>
      <c r="E17" s="11"/>
      <c r="F17" s="18">
        <v>42090</v>
      </c>
      <c r="G17" s="9">
        <f>SUM($D$5:D17)/$D$55</f>
        <v>0.23008849557522124</v>
      </c>
      <c r="I17" s="27"/>
      <c r="J17" s="22"/>
    </row>
    <row r="18" spans="1:10" x14ac:dyDescent="0.2">
      <c r="A18" s="4">
        <v>23</v>
      </c>
      <c r="B18" s="8"/>
      <c r="C18" s="8" t="s">
        <v>39</v>
      </c>
      <c r="D18" s="8">
        <v>5</v>
      </c>
      <c r="E18" s="11"/>
      <c r="F18" s="18">
        <v>42090</v>
      </c>
      <c r="G18" s="9">
        <f>SUM($D$5:D18)/$D$55</f>
        <v>0.23893805309734514</v>
      </c>
      <c r="I18" s="27"/>
      <c r="J18" s="22"/>
    </row>
    <row r="19" spans="1:10" x14ac:dyDescent="0.2">
      <c r="A19" s="4">
        <v>6</v>
      </c>
      <c r="B19" s="8"/>
      <c r="C19" s="8" t="s">
        <v>29</v>
      </c>
      <c r="D19" s="8">
        <v>10</v>
      </c>
      <c r="E19" s="11"/>
      <c r="F19" s="18">
        <v>42097</v>
      </c>
      <c r="G19" s="9">
        <f>SUM($D$5:D19)/$D$55</f>
        <v>0.25663716814159293</v>
      </c>
      <c r="I19" s="27"/>
      <c r="J19" s="22"/>
    </row>
    <row r="20" spans="1:10" x14ac:dyDescent="0.2">
      <c r="A20" s="4">
        <v>18</v>
      </c>
      <c r="B20" s="8"/>
      <c r="C20" s="8" t="s">
        <v>35</v>
      </c>
      <c r="D20" s="8">
        <v>5</v>
      </c>
      <c r="E20" s="11"/>
      <c r="F20" s="18">
        <v>42097</v>
      </c>
      <c r="G20" s="9">
        <f>SUM($D$5:D20)/$D$55</f>
        <v>0.26548672566371684</v>
      </c>
      <c r="I20" s="27"/>
      <c r="J20" s="22"/>
    </row>
    <row r="21" spans="1:10" x14ac:dyDescent="0.2">
      <c r="A21" s="4">
        <v>22</v>
      </c>
      <c r="B21" s="8"/>
      <c r="C21" s="8" t="s">
        <v>38</v>
      </c>
      <c r="D21" s="8">
        <v>15</v>
      </c>
      <c r="E21" s="11"/>
      <c r="F21" s="18">
        <v>42097</v>
      </c>
      <c r="G21" s="9">
        <f>SUM($D$5:D21)/$D$55</f>
        <v>0.29203539823008851</v>
      </c>
      <c r="I21" s="27"/>
      <c r="J21" s="22"/>
    </row>
    <row r="22" spans="1:10" x14ac:dyDescent="0.2">
      <c r="A22" s="4">
        <v>19</v>
      </c>
      <c r="B22" s="8"/>
      <c r="C22" s="8" t="s">
        <v>36</v>
      </c>
      <c r="D22" s="8">
        <v>5</v>
      </c>
      <c r="E22" s="11"/>
      <c r="F22" s="18">
        <v>42104</v>
      </c>
      <c r="G22" s="9">
        <f>SUM($D$5:D22)/$D$55</f>
        <v>0.30088495575221241</v>
      </c>
      <c r="I22" s="27"/>
      <c r="J22" s="22"/>
    </row>
    <row r="23" spans="1:10" x14ac:dyDescent="0.2">
      <c r="A23" s="4">
        <v>31</v>
      </c>
      <c r="B23" s="8"/>
      <c r="C23" s="8" t="s">
        <v>46</v>
      </c>
      <c r="D23" s="8">
        <v>10</v>
      </c>
      <c r="E23" s="11"/>
      <c r="F23" s="18">
        <v>42104</v>
      </c>
      <c r="G23" s="9">
        <f>SUM($D$5:D23)/$D$55</f>
        <v>0.31858407079646017</v>
      </c>
      <c r="I23" s="27"/>
      <c r="J23" s="22"/>
    </row>
    <row r="24" spans="1:10" x14ac:dyDescent="0.2">
      <c r="A24" s="4">
        <v>20</v>
      </c>
      <c r="B24" s="8"/>
      <c r="C24" s="8" t="s">
        <v>37</v>
      </c>
      <c r="D24" s="8">
        <v>5</v>
      </c>
      <c r="E24" s="11"/>
      <c r="F24" s="18">
        <v>42111</v>
      </c>
      <c r="G24" s="9">
        <f>SUM($D$5:D24)/$D$55</f>
        <v>0.32743362831858408</v>
      </c>
      <c r="I24" s="27"/>
      <c r="J24" s="22"/>
    </row>
    <row r="25" spans="1:10" x14ac:dyDescent="0.2">
      <c r="A25" s="4">
        <v>26</v>
      </c>
      <c r="B25" s="8"/>
      <c r="C25" s="8" t="s">
        <v>42</v>
      </c>
      <c r="D25" s="8">
        <v>10</v>
      </c>
      <c r="E25" s="11"/>
      <c r="F25" s="18">
        <v>42111</v>
      </c>
      <c r="G25" s="9">
        <f>SUM($D$5:D25)/$D$55</f>
        <v>0.34513274336283184</v>
      </c>
      <c r="I25" s="27"/>
      <c r="J25" s="22"/>
    </row>
    <row r="26" spans="1:10" x14ac:dyDescent="0.2">
      <c r="A26" s="4">
        <v>21</v>
      </c>
      <c r="B26" s="8"/>
      <c r="C26" s="8" t="s">
        <v>57</v>
      </c>
      <c r="D26" s="8">
        <v>5</v>
      </c>
      <c r="E26" s="11"/>
      <c r="F26" s="18">
        <v>42118</v>
      </c>
      <c r="G26" s="9">
        <f>SUM($D$5:D26)/$D$55</f>
        <v>0.35398230088495575</v>
      </c>
      <c r="I26" s="27"/>
      <c r="J26" s="22"/>
    </row>
    <row r="27" spans="1:10" ht="15" x14ac:dyDescent="0.25">
      <c r="A27" s="4">
        <v>27</v>
      </c>
      <c r="B27" s="8"/>
      <c r="C27" s="8" t="s">
        <v>43</v>
      </c>
      <c r="D27" s="8">
        <v>10</v>
      </c>
      <c r="E27" s="11"/>
      <c r="F27" s="18">
        <v>42118</v>
      </c>
      <c r="G27" s="9">
        <f>SUM($D$5:D27)/$D$55</f>
        <v>0.37168141592920356</v>
      </c>
      <c r="I27" s="28"/>
      <c r="J27" s="22"/>
    </row>
    <row r="28" spans="1:10" ht="15" x14ac:dyDescent="0.25">
      <c r="A28" s="4">
        <v>9</v>
      </c>
      <c r="B28" s="8"/>
      <c r="C28" s="8" t="s">
        <v>8</v>
      </c>
      <c r="D28" s="8">
        <v>25</v>
      </c>
      <c r="E28" s="11"/>
      <c r="F28" s="18">
        <v>42125</v>
      </c>
      <c r="G28" s="9">
        <f>SUM($D$5:D28)/$D$55</f>
        <v>0.41592920353982299</v>
      </c>
      <c r="I28" s="28"/>
      <c r="J28" s="22"/>
    </row>
    <row r="29" spans="1:10" ht="15" x14ac:dyDescent="0.25">
      <c r="A29" s="4">
        <v>11</v>
      </c>
      <c r="B29" s="8"/>
      <c r="C29" s="8" t="s">
        <v>31</v>
      </c>
      <c r="D29" s="8">
        <v>20</v>
      </c>
      <c r="E29" s="11"/>
      <c r="F29" s="18">
        <v>42125</v>
      </c>
      <c r="G29" s="9">
        <f>SUM($D$5:D29)/$D$55</f>
        <v>0.45132743362831856</v>
      </c>
      <c r="I29" s="28"/>
      <c r="J29" s="22"/>
    </row>
    <row r="30" spans="1:10" ht="15" x14ac:dyDescent="0.25">
      <c r="A30" s="4">
        <v>17</v>
      </c>
      <c r="B30" s="8"/>
      <c r="C30" s="8" t="s">
        <v>34</v>
      </c>
      <c r="D30" s="8">
        <v>5</v>
      </c>
      <c r="E30" s="11"/>
      <c r="F30" s="18">
        <v>42125</v>
      </c>
      <c r="G30" s="9">
        <f>SUM($D$5:D30)/$D$55</f>
        <v>0.46017699115044247</v>
      </c>
      <c r="I30" s="28"/>
      <c r="J30" s="22"/>
    </row>
    <row r="31" spans="1:10" ht="15" x14ac:dyDescent="0.25">
      <c r="A31" s="4">
        <v>28</v>
      </c>
      <c r="B31" s="8"/>
      <c r="C31" s="8" t="s">
        <v>44</v>
      </c>
      <c r="D31" s="8">
        <v>10</v>
      </c>
      <c r="E31" s="11"/>
      <c r="F31" s="18">
        <v>42125</v>
      </c>
      <c r="G31" s="9">
        <f>SUM($D$5:D31)/$D$55</f>
        <v>0.47787610619469029</v>
      </c>
      <c r="I31" s="28"/>
      <c r="J31" s="22"/>
    </row>
    <row r="32" spans="1:10" ht="15" x14ac:dyDescent="0.25">
      <c r="A32" s="4">
        <v>30</v>
      </c>
      <c r="B32" s="8"/>
      <c r="C32" s="8" t="s">
        <v>45</v>
      </c>
      <c r="D32" s="8">
        <v>20</v>
      </c>
      <c r="E32" s="11"/>
      <c r="F32" s="18">
        <v>42125</v>
      </c>
      <c r="G32" s="9">
        <f>SUM($D$5:D32)/$D$55</f>
        <v>0.51327433628318586</v>
      </c>
      <c r="I32" s="28"/>
      <c r="J32" s="22"/>
    </row>
    <row r="33" spans="1:10" ht="15" x14ac:dyDescent="0.25">
      <c r="A33" s="4">
        <v>24</v>
      </c>
      <c r="B33" s="8"/>
      <c r="C33" s="8" t="s">
        <v>40</v>
      </c>
      <c r="D33" s="8">
        <v>10</v>
      </c>
      <c r="E33" s="11"/>
      <c r="F33" s="18">
        <v>42139</v>
      </c>
      <c r="G33" s="9">
        <f>SUM($D$5:D33)/$D$55</f>
        <v>0.53097345132743368</v>
      </c>
      <c r="I33" s="28"/>
      <c r="J33" s="22"/>
    </row>
    <row r="34" spans="1:10" ht="15" x14ac:dyDescent="0.25">
      <c r="A34" s="4">
        <v>25</v>
      </c>
      <c r="B34" s="8"/>
      <c r="C34" s="8" t="s">
        <v>41</v>
      </c>
      <c r="D34" s="8">
        <v>10</v>
      </c>
      <c r="E34" s="11"/>
      <c r="F34" s="18">
        <v>42139</v>
      </c>
      <c r="G34" s="9">
        <f>SUM($D$5:D34)/$D$55</f>
        <v>0.54867256637168138</v>
      </c>
      <c r="I34" s="28"/>
      <c r="J34" s="22"/>
    </row>
    <row r="35" spans="1:10" ht="15" x14ac:dyDescent="0.25">
      <c r="A35" s="4">
        <v>33</v>
      </c>
      <c r="B35" s="8"/>
      <c r="C35" s="8" t="s">
        <v>69</v>
      </c>
      <c r="D35" s="8">
        <v>15</v>
      </c>
      <c r="E35" s="11"/>
      <c r="F35" s="18">
        <v>42139</v>
      </c>
      <c r="G35" s="9">
        <f>SUM($D$5:D35)/$D$55</f>
        <v>0.5752212389380531</v>
      </c>
      <c r="I35" s="28"/>
      <c r="J35" s="22"/>
    </row>
    <row r="36" spans="1:10" ht="15" x14ac:dyDescent="0.25">
      <c r="A36" s="4">
        <v>32</v>
      </c>
      <c r="B36" s="8"/>
      <c r="C36" s="8" t="s">
        <v>65</v>
      </c>
      <c r="D36" s="8">
        <v>30</v>
      </c>
      <c r="E36" s="11"/>
      <c r="F36" s="18">
        <v>42146</v>
      </c>
      <c r="G36" s="9">
        <f>SUM($D$5:D36)/$D$55</f>
        <v>0.62831858407079644</v>
      </c>
      <c r="I36" s="28"/>
      <c r="J36" s="22"/>
    </row>
    <row r="37" spans="1:10" ht="15" x14ac:dyDescent="0.25">
      <c r="A37" s="4">
        <v>12</v>
      </c>
      <c r="B37" s="8"/>
      <c r="C37" s="8" t="s">
        <v>32</v>
      </c>
      <c r="D37" s="8">
        <v>20</v>
      </c>
      <c r="E37" s="11"/>
      <c r="F37" s="18">
        <v>42153</v>
      </c>
      <c r="G37" s="9">
        <f>SUM($D$5:D37)/$D$55</f>
        <v>0.66371681415929207</v>
      </c>
      <c r="I37" s="28"/>
      <c r="J37" s="22"/>
    </row>
    <row r="38" spans="1:10" ht="15" x14ac:dyDescent="0.25">
      <c r="A38" s="4">
        <v>29</v>
      </c>
      <c r="B38" s="8"/>
      <c r="C38" s="8" t="s">
        <v>58</v>
      </c>
      <c r="D38" s="8">
        <v>10</v>
      </c>
      <c r="E38" s="11"/>
      <c r="F38" s="18">
        <v>42153</v>
      </c>
      <c r="G38" s="9">
        <f>SUM($D$5:D38)/$D$55</f>
        <v>0.68141592920353977</v>
      </c>
      <c r="I38" s="28"/>
      <c r="J38" s="22"/>
    </row>
    <row r="39" spans="1:10" ht="15" x14ac:dyDescent="0.25">
      <c r="A39" s="4">
        <v>34</v>
      </c>
      <c r="B39" s="8"/>
      <c r="C39" s="8" t="s">
        <v>66</v>
      </c>
      <c r="D39" s="8">
        <v>15</v>
      </c>
      <c r="E39" s="11"/>
      <c r="F39" s="18">
        <v>42167</v>
      </c>
      <c r="G39" s="9">
        <f>SUM($D$5:D39)/$D$55</f>
        <v>0.70796460176991149</v>
      </c>
      <c r="I39" s="28"/>
      <c r="J39" s="22"/>
    </row>
    <row r="40" spans="1:10" ht="15" x14ac:dyDescent="0.25">
      <c r="A40" s="4">
        <v>35</v>
      </c>
      <c r="B40" s="8"/>
      <c r="C40" s="8" t="s">
        <v>47</v>
      </c>
      <c r="D40" s="8">
        <v>30</v>
      </c>
      <c r="E40" s="11"/>
      <c r="F40" s="18">
        <v>42167</v>
      </c>
      <c r="G40" s="9">
        <f>SUM($D$5:D40)/$D$55</f>
        <v>0.76106194690265483</v>
      </c>
      <c r="I40" s="28"/>
      <c r="J40" s="22"/>
    </row>
    <row r="41" spans="1:10" ht="15" x14ac:dyDescent="0.25">
      <c r="A41" s="4">
        <v>36</v>
      </c>
      <c r="B41" s="8"/>
      <c r="C41" s="8" t="s">
        <v>48</v>
      </c>
      <c r="D41" s="8">
        <v>10</v>
      </c>
      <c r="E41" s="11"/>
      <c r="F41" s="18">
        <v>42181</v>
      </c>
      <c r="G41" s="9">
        <f>SUM($D$5:D41)/$D$55</f>
        <v>0.77876106194690264</v>
      </c>
      <c r="I41" s="28"/>
      <c r="J41" s="22"/>
    </row>
    <row r="42" spans="1:10" ht="15" x14ac:dyDescent="0.25">
      <c r="A42" s="4">
        <v>37</v>
      </c>
      <c r="B42" s="8"/>
      <c r="C42" s="8" t="s">
        <v>49</v>
      </c>
      <c r="D42" s="8">
        <v>10</v>
      </c>
      <c r="E42" s="11"/>
      <c r="F42" s="18">
        <v>42181</v>
      </c>
      <c r="G42" s="9">
        <f>SUM($D$5:D42)/$D$55</f>
        <v>0.79646017699115046</v>
      </c>
      <c r="I42" s="28"/>
      <c r="J42" s="22"/>
    </row>
    <row r="43" spans="1:10" ht="15" x14ac:dyDescent="0.25">
      <c r="A43" s="4">
        <v>38</v>
      </c>
      <c r="B43" s="8"/>
      <c r="C43" s="8" t="s">
        <v>59</v>
      </c>
      <c r="D43" s="8">
        <v>10</v>
      </c>
      <c r="E43" s="11"/>
      <c r="F43" s="18">
        <v>42181</v>
      </c>
      <c r="G43" s="9">
        <f>SUM($D$5:D43)/$D$55</f>
        <v>0.81415929203539827</v>
      </c>
      <c r="I43" s="28"/>
      <c r="J43" s="22"/>
    </row>
    <row r="44" spans="1:10" ht="15" x14ac:dyDescent="0.25">
      <c r="A44" s="4">
        <v>39</v>
      </c>
      <c r="B44" s="8"/>
      <c r="C44" s="8" t="s">
        <v>67</v>
      </c>
      <c r="D44" s="8">
        <v>10</v>
      </c>
      <c r="E44" s="11"/>
      <c r="F44" s="18">
        <v>42181</v>
      </c>
      <c r="G44" s="9">
        <f>SUM($D$5:D44)/$D$55</f>
        <v>0.83185840707964598</v>
      </c>
      <c r="I44" s="28"/>
      <c r="J44" s="22"/>
    </row>
    <row r="45" spans="1:10" ht="15" x14ac:dyDescent="0.25">
      <c r="A45" s="4">
        <v>40</v>
      </c>
      <c r="B45" s="8"/>
      <c r="C45" s="8" t="s">
        <v>56</v>
      </c>
      <c r="D45" s="8">
        <v>0</v>
      </c>
      <c r="E45" s="11"/>
      <c r="F45" s="18">
        <v>42181</v>
      </c>
      <c r="G45" s="9">
        <f>SUM($D$5:D45)/$D$55</f>
        <v>0.83185840707964598</v>
      </c>
      <c r="I45" s="28"/>
      <c r="J45" s="22"/>
    </row>
    <row r="46" spans="1:10" ht="15" x14ac:dyDescent="0.25">
      <c r="A46" s="4">
        <v>43</v>
      </c>
      <c r="B46" s="8"/>
      <c r="C46" s="8" t="s">
        <v>60</v>
      </c>
      <c r="D46" s="8">
        <v>10</v>
      </c>
      <c r="E46" s="11"/>
      <c r="F46" s="18">
        <v>42195</v>
      </c>
      <c r="G46" s="9">
        <f>SUM($D$5:D46)/$D$55</f>
        <v>0.84955752212389379</v>
      </c>
      <c r="I46" s="28"/>
      <c r="J46" s="22"/>
    </row>
    <row r="47" spans="1:10" ht="15" x14ac:dyDescent="0.25">
      <c r="A47" s="4">
        <v>41</v>
      </c>
      <c r="B47" s="8"/>
      <c r="C47" s="8" t="s">
        <v>50</v>
      </c>
      <c r="D47" s="8">
        <v>15</v>
      </c>
      <c r="E47" s="11"/>
      <c r="F47" s="18">
        <v>42202</v>
      </c>
      <c r="G47" s="9">
        <f>SUM($D$5:D47)/$D$55</f>
        <v>0.87610619469026552</v>
      </c>
      <c r="I47" s="28"/>
      <c r="J47" s="22"/>
    </row>
    <row r="48" spans="1:10" ht="15" x14ac:dyDescent="0.25">
      <c r="A48" s="4">
        <v>42</v>
      </c>
      <c r="B48" s="8"/>
      <c r="C48" s="8" t="s">
        <v>51</v>
      </c>
      <c r="D48" s="8">
        <v>15</v>
      </c>
      <c r="E48" s="11"/>
      <c r="F48" s="18">
        <v>42202</v>
      </c>
      <c r="G48" s="9">
        <f>SUM($D$5:D48)/$D$55</f>
        <v>0.90265486725663713</v>
      </c>
      <c r="I48" s="28"/>
      <c r="J48" s="22"/>
    </row>
    <row r="49" spans="1:11" ht="15" x14ac:dyDescent="0.25">
      <c r="A49" s="4">
        <v>44</v>
      </c>
      <c r="B49" s="8"/>
      <c r="C49" s="8" t="s">
        <v>62</v>
      </c>
      <c r="D49" s="8">
        <v>25</v>
      </c>
      <c r="E49" s="11"/>
      <c r="F49" s="18">
        <v>42216</v>
      </c>
      <c r="G49" s="9">
        <f>SUM($D$5:D49)/$D$55</f>
        <v>0.94690265486725667</v>
      </c>
      <c r="I49" s="28"/>
      <c r="J49" s="22"/>
    </row>
    <row r="50" spans="1:11" ht="15" x14ac:dyDescent="0.25">
      <c r="A50" s="4">
        <v>45</v>
      </c>
      <c r="B50" s="8"/>
      <c r="C50" s="8" t="s">
        <v>52</v>
      </c>
      <c r="D50" s="8">
        <v>10</v>
      </c>
      <c r="E50" s="11"/>
      <c r="F50" s="18">
        <v>42230</v>
      </c>
      <c r="G50" s="9">
        <f>SUM($D$5:D50)/$D$55</f>
        <v>0.96460176991150437</v>
      </c>
      <c r="I50" s="28"/>
      <c r="J50" s="22"/>
    </row>
    <row r="51" spans="1:11" ht="15" x14ac:dyDescent="0.25">
      <c r="A51" s="4">
        <v>46</v>
      </c>
      <c r="B51" s="8"/>
      <c r="C51" s="8" t="s">
        <v>14</v>
      </c>
      <c r="D51" s="8">
        <v>10</v>
      </c>
      <c r="E51" s="11"/>
      <c r="F51" s="18">
        <v>42230</v>
      </c>
      <c r="G51" s="9">
        <f>SUM($D$5:D51)/$D$55</f>
        <v>0.98230088495575218</v>
      </c>
      <c r="I51" s="28"/>
      <c r="J51" s="22"/>
    </row>
    <row r="52" spans="1:11" ht="15" x14ac:dyDescent="0.25">
      <c r="A52" s="4">
        <v>47</v>
      </c>
      <c r="B52" s="8"/>
      <c r="C52" s="8" t="s">
        <v>64</v>
      </c>
      <c r="D52" s="8">
        <v>10</v>
      </c>
      <c r="E52" s="11"/>
      <c r="F52" s="19">
        <v>42244</v>
      </c>
      <c r="G52" s="9">
        <f>SUM($D$5:D52)/$D$55</f>
        <v>1</v>
      </c>
      <c r="I52" s="28"/>
      <c r="J52" s="22"/>
    </row>
    <row r="53" spans="1:11" ht="15" x14ac:dyDescent="0.25">
      <c r="C53" s="5"/>
      <c r="D53" s="6"/>
      <c r="E53" s="10"/>
      <c r="F53" s="12"/>
      <c r="G53" s="9"/>
      <c r="I53" s="28"/>
      <c r="J53" s="22"/>
    </row>
    <row r="54" spans="1:11" ht="15" x14ac:dyDescent="0.25">
      <c r="F54" s="12"/>
      <c r="G54" s="9"/>
      <c r="I54" s="28"/>
      <c r="J54" s="22"/>
    </row>
    <row r="55" spans="1:11" ht="15" x14ac:dyDescent="0.25">
      <c r="C55" s="3" t="s">
        <v>6</v>
      </c>
      <c r="D55" s="4">
        <f>SUM(D5:D54)</f>
        <v>565</v>
      </c>
      <c r="F55" s="12"/>
      <c r="G55" s="9"/>
      <c r="I55" s="28"/>
      <c r="J55" s="22"/>
    </row>
    <row r="56" spans="1:11" ht="15" x14ac:dyDescent="0.25">
      <c r="F56" s="12"/>
      <c r="G56" s="9"/>
      <c r="I56" s="28"/>
      <c r="J56" s="22"/>
    </row>
    <row r="57" spans="1:11" ht="15" x14ac:dyDescent="0.25">
      <c r="C57" s="4" t="s">
        <v>16</v>
      </c>
      <c r="D57" s="21">
        <f>(F52-F5)/30</f>
        <v>7.833333333333333</v>
      </c>
      <c r="F57" s="20"/>
      <c r="G57" s="9"/>
      <c r="I57" s="28"/>
      <c r="J57" s="22"/>
    </row>
    <row r="58" spans="1:11" ht="15" x14ac:dyDescent="0.25">
      <c r="G58" s="9"/>
      <c r="I58" s="28"/>
      <c r="J58" s="22"/>
    </row>
    <row r="59" spans="1:11" ht="15" x14ac:dyDescent="0.25">
      <c r="G59" s="9"/>
      <c r="I59" s="28"/>
      <c r="J59" s="22"/>
    </row>
    <row r="61" spans="1:11" ht="15.75" x14ac:dyDescent="0.25">
      <c r="G61" s="9"/>
      <c r="I61" s="16"/>
    </row>
    <row r="62" spans="1:11" x14ac:dyDescent="0.2">
      <c r="G62" s="9"/>
    </row>
    <row r="64" spans="1:11" x14ac:dyDescent="0.2">
      <c r="K64" s="17"/>
    </row>
    <row r="65" spans="6:11" x14ac:dyDescent="0.2">
      <c r="K65" s="9"/>
    </row>
    <row r="66" spans="6:11" x14ac:dyDescent="0.2">
      <c r="K66" s="22"/>
    </row>
    <row r="76" spans="6:11" x14ac:dyDescent="0.2">
      <c r="F76" s="12"/>
    </row>
    <row r="77" spans="6:11" x14ac:dyDescent="0.2">
      <c r="F77" s="12"/>
    </row>
    <row r="78" spans="6:11" x14ac:dyDescent="0.2">
      <c r="F78" s="12"/>
    </row>
    <row r="79" spans="6:11" x14ac:dyDescent="0.2">
      <c r="F79" s="12"/>
    </row>
    <row r="80" spans="6:11" x14ac:dyDescent="0.2">
      <c r="F80" s="12"/>
    </row>
    <row r="81" spans="6:6" x14ac:dyDescent="0.2">
      <c r="F81" s="12"/>
    </row>
    <row r="82" spans="6:6" x14ac:dyDescent="0.2">
      <c r="F82" s="12"/>
    </row>
    <row r="83" spans="6:6" x14ac:dyDescent="0.2">
      <c r="F83" s="12"/>
    </row>
    <row r="84" spans="6:6" x14ac:dyDescent="0.2">
      <c r="F84" s="12"/>
    </row>
    <row r="85" spans="6:6" x14ac:dyDescent="0.2">
      <c r="F85" s="12"/>
    </row>
    <row r="86" spans="6:6" x14ac:dyDescent="0.2">
      <c r="F86" s="12"/>
    </row>
    <row r="87" spans="6:6" x14ac:dyDescent="0.2">
      <c r="F87" s="12"/>
    </row>
    <row r="88" spans="6:6" x14ac:dyDescent="0.2">
      <c r="F88" s="12"/>
    </row>
    <row r="89" spans="6:6" x14ac:dyDescent="0.2">
      <c r="F89" s="12"/>
    </row>
    <row r="90" spans="6:6" x14ac:dyDescent="0.2">
      <c r="F90" s="12"/>
    </row>
    <row r="91" spans="6:6" x14ac:dyDescent="0.2">
      <c r="F91" s="12"/>
    </row>
    <row r="92" spans="6:6" x14ac:dyDescent="0.2">
      <c r="F92" s="12"/>
    </row>
    <row r="93" spans="6:6" x14ac:dyDescent="0.2">
      <c r="F93" s="12"/>
    </row>
    <row r="94" spans="6:6" x14ac:dyDescent="0.2">
      <c r="F94" s="12"/>
    </row>
    <row r="95" spans="6:6" x14ac:dyDescent="0.2">
      <c r="F95" s="12"/>
    </row>
    <row r="96" spans="6:6" x14ac:dyDescent="0.2">
      <c r="F96" s="12"/>
    </row>
    <row r="97" spans="6:6" x14ac:dyDescent="0.2">
      <c r="F97" s="12"/>
    </row>
    <row r="98" spans="6:6" x14ac:dyDescent="0.2">
      <c r="F98" s="12"/>
    </row>
    <row r="99" spans="6:6" x14ac:dyDescent="0.2">
      <c r="F99" s="12"/>
    </row>
    <row r="100" spans="6:6" x14ac:dyDescent="0.2">
      <c r="F100" s="12"/>
    </row>
    <row r="101" spans="6:6" x14ac:dyDescent="0.2">
      <c r="F101" s="12"/>
    </row>
    <row r="102" spans="6:6" x14ac:dyDescent="0.2">
      <c r="F102" s="12"/>
    </row>
    <row r="103" spans="6:6" x14ac:dyDescent="0.2">
      <c r="F103" s="12"/>
    </row>
    <row r="104" spans="6:6" x14ac:dyDescent="0.2">
      <c r="F104" s="12"/>
    </row>
    <row r="105" spans="6:6" x14ac:dyDescent="0.2">
      <c r="F105" s="12"/>
    </row>
    <row r="106" spans="6:6" x14ac:dyDescent="0.2">
      <c r="F106" s="12"/>
    </row>
    <row r="107" spans="6:6" x14ac:dyDescent="0.2">
      <c r="F107" s="12"/>
    </row>
    <row r="108" spans="6:6" x14ac:dyDescent="0.2">
      <c r="F108" s="12"/>
    </row>
    <row r="109" spans="6:6" x14ac:dyDescent="0.2">
      <c r="F109" s="12"/>
    </row>
    <row r="110" spans="6:6" x14ac:dyDescent="0.2">
      <c r="F110" s="12"/>
    </row>
    <row r="111" spans="6:6" x14ac:dyDescent="0.2">
      <c r="F111" s="12"/>
    </row>
    <row r="112" spans="6:6" x14ac:dyDescent="0.2">
      <c r="F112" s="12"/>
    </row>
    <row r="113" spans="6:6" x14ac:dyDescent="0.2">
      <c r="F113" s="12"/>
    </row>
    <row r="114" spans="6:6" x14ac:dyDescent="0.2">
      <c r="F114" s="12"/>
    </row>
    <row r="115" spans="6:6" x14ac:dyDescent="0.2">
      <c r="F115" s="12"/>
    </row>
    <row r="116" spans="6:6" x14ac:dyDescent="0.2">
      <c r="F116" s="12"/>
    </row>
    <row r="117" spans="6:6" x14ac:dyDescent="0.2">
      <c r="F117" s="12"/>
    </row>
    <row r="118" spans="6:6" x14ac:dyDescent="0.2">
      <c r="F118" s="12"/>
    </row>
    <row r="119" spans="6:6" x14ac:dyDescent="0.2">
      <c r="F119" s="12"/>
    </row>
    <row r="120" spans="6:6" x14ac:dyDescent="0.2">
      <c r="F120" s="12"/>
    </row>
    <row r="121" spans="6:6" x14ac:dyDescent="0.2">
      <c r="F121" s="12"/>
    </row>
    <row r="122" spans="6:6" x14ac:dyDescent="0.2">
      <c r="F122" s="12"/>
    </row>
    <row r="123" spans="6:6" x14ac:dyDescent="0.2">
      <c r="F123" s="12"/>
    </row>
    <row r="124" spans="6:6" x14ac:dyDescent="0.2">
      <c r="F124" s="12"/>
    </row>
    <row r="125" spans="6:6" x14ac:dyDescent="0.2">
      <c r="F125" s="12"/>
    </row>
    <row r="126" spans="6:6" x14ac:dyDescent="0.2">
      <c r="F126" s="12"/>
    </row>
    <row r="127" spans="6:6" x14ac:dyDescent="0.2">
      <c r="F127" s="12"/>
    </row>
    <row r="128" spans="6:6" x14ac:dyDescent="0.2">
      <c r="F128" s="12"/>
    </row>
    <row r="129" spans="6:6" x14ac:dyDescent="0.2">
      <c r="F129" s="12"/>
    </row>
    <row r="130" spans="6:6" x14ac:dyDescent="0.2">
      <c r="F130" s="12"/>
    </row>
    <row r="131" spans="6:6" x14ac:dyDescent="0.2">
      <c r="F131" s="12"/>
    </row>
    <row r="132" spans="6:6" x14ac:dyDescent="0.2">
      <c r="F132" s="12"/>
    </row>
    <row r="133" spans="6:6" x14ac:dyDescent="0.2">
      <c r="F133" s="12"/>
    </row>
    <row r="134" spans="6:6" x14ac:dyDescent="0.2">
      <c r="F134" s="12"/>
    </row>
    <row r="135" spans="6:6" x14ac:dyDescent="0.2">
      <c r="F135" s="12"/>
    </row>
    <row r="136" spans="6:6" x14ac:dyDescent="0.2">
      <c r="F136" s="12"/>
    </row>
    <row r="137" spans="6:6" x14ac:dyDescent="0.2">
      <c r="F137" s="12"/>
    </row>
    <row r="138" spans="6:6" x14ac:dyDescent="0.2">
      <c r="F138" s="12"/>
    </row>
    <row r="139" spans="6:6" x14ac:dyDescent="0.2">
      <c r="F139" s="12"/>
    </row>
    <row r="140" spans="6:6" x14ac:dyDescent="0.2">
      <c r="F140" s="12"/>
    </row>
    <row r="141" spans="6:6" x14ac:dyDescent="0.2">
      <c r="F141" s="12"/>
    </row>
    <row r="142" spans="6:6" x14ac:dyDescent="0.2">
      <c r="F142" s="12"/>
    </row>
    <row r="143" spans="6:6" x14ac:dyDescent="0.2">
      <c r="F143" s="12"/>
    </row>
    <row r="144" spans="6:6" x14ac:dyDescent="0.2">
      <c r="F144" s="12"/>
    </row>
    <row r="145" spans="6:6" x14ac:dyDescent="0.2">
      <c r="F145" s="12"/>
    </row>
    <row r="146" spans="6:6" x14ac:dyDescent="0.2">
      <c r="F146" s="12"/>
    </row>
    <row r="147" spans="6:6" x14ac:dyDescent="0.2">
      <c r="F147" s="12"/>
    </row>
    <row r="148" spans="6:6" x14ac:dyDescent="0.2">
      <c r="F148" s="12"/>
    </row>
    <row r="149" spans="6:6" x14ac:dyDescent="0.2">
      <c r="F149" s="12"/>
    </row>
    <row r="150" spans="6:6" x14ac:dyDescent="0.2">
      <c r="F150" s="12"/>
    </row>
    <row r="151" spans="6:6" x14ac:dyDescent="0.2">
      <c r="F151" s="12"/>
    </row>
    <row r="152" spans="6:6" x14ac:dyDescent="0.2">
      <c r="F152" s="12"/>
    </row>
    <row r="153" spans="6:6" x14ac:dyDescent="0.2">
      <c r="F153" s="12"/>
    </row>
    <row r="154" spans="6:6" x14ac:dyDescent="0.2">
      <c r="F154" s="12"/>
    </row>
    <row r="155" spans="6:6" x14ac:dyDescent="0.2">
      <c r="F155" s="12"/>
    </row>
    <row r="156" spans="6:6" x14ac:dyDescent="0.2">
      <c r="F156" s="12"/>
    </row>
    <row r="157" spans="6:6" x14ac:dyDescent="0.2">
      <c r="F157" s="12"/>
    </row>
    <row r="158" spans="6:6" x14ac:dyDescent="0.2">
      <c r="F158" s="12"/>
    </row>
    <row r="159" spans="6:6" x14ac:dyDescent="0.2">
      <c r="F159" s="12"/>
    </row>
    <row r="160" spans="6:6" x14ac:dyDescent="0.2">
      <c r="F160" s="12"/>
    </row>
    <row r="161" spans="6:6" x14ac:dyDescent="0.2">
      <c r="F161" s="12"/>
    </row>
    <row r="162" spans="6:6" x14ac:dyDescent="0.2">
      <c r="F162" s="12"/>
    </row>
    <row r="163" spans="6:6" x14ac:dyDescent="0.2">
      <c r="F163" s="12"/>
    </row>
    <row r="164" spans="6:6" x14ac:dyDescent="0.2">
      <c r="F164" s="12"/>
    </row>
    <row r="165" spans="6:6" x14ac:dyDescent="0.2">
      <c r="F165" s="12"/>
    </row>
    <row r="166" spans="6:6" x14ac:dyDescent="0.2">
      <c r="F166" s="12"/>
    </row>
    <row r="167" spans="6:6" x14ac:dyDescent="0.2">
      <c r="F167" s="12"/>
    </row>
    <row r="168" spans="6:6" x14ac:dyDescent="0.2">
      <c r="F168" s="12"/>
    </row>
    <row r="169" spans="6:6" x14ac:dyDescent="0.2">
      <c r="F169" s="12"/>
    </row>
    <row r="170" spans="6:6" x14ac:dyDescent="0.2">
      <c r="F170" s="12"/>
    </row>
    <row r="171" spans="6:6" x14ac:dyDescent="0.2">
      <c r="F171" s="12"/>
    </row>
    <row r="172" spans="6:6" x14ac:dyDescent="0.2">
      <c r="F172" s="12"/>
    </row>
    <row r="173" spans="6:6" x14ac:dyDescent="0.2">
      <c r="F173" s="12"/>
    </row>
    <row r="174" spans="6:6" x14ac:dyDescent="0.2">
      <c r="F174" s="12"/>
    </row>
    <row r="175" spans="6:6" x14ac:dyDescent="0.2">
      <c r="F175" s="12"/>
    </row>
    <row r="176" spans="6:6" x14ac:dyDescent="0.2">
      <c r="F176" s="12"/>
    </row>
    <row r="177" spans="6:6" x14ac:dyDescent="0.2">
      <c r="F177" s="12"/>
    </row>
    <row r="178" spans="6:6" x14ac:dyDescent="0.2">
      <c r="F178" s="12"/>
    </row>
    <row r="179" spans="6:6" x14ac:dyDescent="0.2">
      <c r="F179" s="12"/>
    </row>
    <row r="180" spans="6:6" x14ac:dyDescent="0.2">
      <c r="F180" s="12"/>
    </row>
    <row r="181" spans="6:6" x14ac:dyDescent="0.2">
      <c r="F181" s="12"/>
    </row>
    <row r="182" spans="6:6" x14ac:dyDescent="0.2">
      <c r="F182" s="12"/>
    </row>
    <row r="183" spans="6:6" x14ac:dyDescent="0.2">
      <c r="F183" s="12"/>
    </row>
    <row r="184" spans="6:6" x14ac:dyDescent="0.2">
      <c r="F184" s="12"/>
    </row>
    <row r="185" spans="6:6" x14ac:dyDescent="0.2">
      <c r="F185" s="12"/>
    </row>
    <row r="186" spans="6:6" x14ac:dyDescent="0.2">
      <c r="F186" s="12"/>
    </row>
    <row r="187" spans="6:6" x14ac:dyDescent="0.2">
      <c r="F187" s="12"/>
    </row>
    <row r="188" spans="6:6" x14ac:dyDescent="0.2">
      <c r="F188" s="12"/>
    </row>
    <row r="189" spans="6:6" x14ac:dyDescent="0.2">
      <c r="F189" s="12"/>
    </row>
    <row r="190" spans="6:6" x14ac:dyDescent="0.2">
      <c r="F190" s="12"/>
    </row>
    <row r="191" spans="6:6" x14ac:dyDescent="0.2">
      <c r="F191" s="12"/>
    </row>
    <row r="192" spans="6:6" x14ac:dyDescent="0.2">
      <c r="F192" s="12"/>
    </row>
    <row r="193" spans="6:6" x14ac:dyDescent="0.2">
      <c r="F193" s="12"/>
    </row>
    <row r="194" spans="6:6" x14ac:dyDescent="0.2">
      <c r="F194" s="12"/>
    </row>
    <row r="195" spans="6:6" x14ac:dyDescent="0.2">
      <c r="F195" s="12"/>
    </row>
    <row r="196" spans="6:6" x14ac:dyDescent="0.2">
      <c r="F196" s="12"/>
    </row>
    <row r="197" spans="6:6" x14ac:dyDescent="0.2">
      <c r="F197" s="12"/>
    </row>
    <row r="198" spans="6:6" x14ac:dyDescent="0.2">
      <c r="F198" s="12"/>
    </row>
    <row r="199" spans="6:6" x14ac:dyDescent="0.2">
      <c r="F199" s="12"/>
    </row>
    <row r="200" spans="6:6" x14ac:dyDescent="0.2">
      <c r="F200" s="12"/>
    </row>
    <row r="201" spans="6:6" x14ac:dyDescent="0.2">
      <c r="F201" s="12"/>
    </row>
    <row r="202" spans="6:6" x14ac:dyDescent="0.2">
      <c r="F202" s="12"/>
    </row>
    <row r="203" spans="6:6" x14ac:dyDescent="0.2">
      <c r="F203" s="12"/>
    </row>
    <row r="204" spans="6:6" x14ac:dyDescent="0.2">
      <c r="F204" s="12"/>
    </row>
    <row r="205" spans="6:6" x14ac:dyDescent="0.2">
      <c r="F205" s="12"/>
    </row>
    <row r="206" spans="6:6" x14ac:dyDescent="0.2">
      <c r="F206" s="12"/>
    </row>
    <row r="207" spans="6:6" x14ac:dyDescent="0.2">
      <c r="F207" s="12"/>
    </row>
    <row r="208" spans="6:6" x14ac:dyDescent="0.2">
      <c r="F208" s="12"/>
    </row>
    <row r="209" spans="6:6" x14ac:dyDescent="0.2">
      <c r="F209" s="12"/>
    </row>
    <row r="210" spans="6:6" x14ac:dyDescent="0.2">
      <c r="F210" s="12"/>
    </row>
    <row r="211" spans="6:6" x14ac:dyDescent="0.2">
      <c r="F211" s="12"/>
    </row>
    <row r="212" spans="6:6" x14ac:dyDescent="0.2">
      <c r="F212" s="12"/>
    </row>
    <row r="213" spans="6:6" x14ac:dyDescent="0.2">
      <c r="F213" s="12"/>
    </row>
    <row r="214" spans="6:6" x14ac:dyDescent="0.2">
      <c r="F214" s="12"/>
    </row>
    <row r="215" spans="6:6" x14ac:dyDescent="0.2">
      <c r="F215" s="12"/>
    </row>
    <row r="216" spans="6:6" x14ac:dyDescent="0.2">
      <c r="F216" s="12"/>
    </row>
    <row r="217" spans="6:6" x14ac:dyDescent="0.2">
      <c r="F217" s="12"/>
    </row>
    <row r="218" spans="6:6" x14ac:dyDescent="0.2">
      <c r="F218" s="12"/>
    </row>
    <row r="219" spans="6:6" x14ac:dyDescent="0.2">
      <c r="F219" s="12"/>
    </row>
    <row r="220" spans="6:6" x14ac:dyDescent="0.2">
      <c r="F220" s="12"/>
    </row>
    <row r="221" spans="6:6" x14ac:dyDescent="0.2">
      <c r="F221" s="12"/>
    </row>
    <row r="222" spans="6:6" x14ac:dyDescent="0.2">
      <c r="F222" s="12"/>
    </row>
    <row r="223" spans="6:6" x14ac:dyDescent="0.2">
      <c r="F223" s="12"/>
    </row>
    <row r="224" spans="6:6" x14ac:dyDescent="0.2">
      <c r="F224" s="12"/>
    </row>
    <row r="225" spans="6:6" x14ac:dyDescent="0.2">
      <c r="F225" s="12"/>
    </row>
    <row r="226" spans="6:6" x14ac:dyDescent="0.2">
      <c r="F226" s="12"/>
    </row>
    <row r="227" spans="6:6" x14ac:dyDescent="0.2">
      <c r="F227" s="12"/>
    </row>
    <row r="228" spans="6:6" x14ac:dyDescent="0.2">
      <c r="F228" s="12"/>
    </row>
    <row r="229" spans="6:6" x14ac:dyDescent="0.2">
      <c r="F229" s="12"/>
    </row>
    <row r="230" spans="6:6" x14ac:dyDescent="0.2">
      <c r="F230" s="12"/>
    </row>
    <row r="231" spans="6:6" x14ac:dyDescent="0.2">
      <c r="F231" s="12"/>
    </row>
    <row r="232" spans="6:6" x14ac:dyDescent="0.2">
      <c r="F232" s="12"/>
    </row>
    <row r="233" spans="6:6" x14ac:dyDescent="0.2">
      <c r="F233" s="12"/>
    </row>
    <row r="234" spans="6:6" x14ac:dyDescent="0.2">
      <c r="F234" s="12"/>
    </row>
    <row r="235" spans="6:6" x14ac:dyDescent="0.2">
      <c r="F235" s="12"/>
    </row>
    <row r="236" spans="6:6" x14ac:dyDescent="0.2">
      <c r="F236" s="12"/>
    </row>
    <row r="237" spans="6:6" x14ac:dyDescent="0.2">
      <c r="F237" s="12"/>
    </row>
    <row r="238" spans="6:6" x14ac:dyDescent="0.2">
      <c r="F238" s="12"/>
    </row>
    <row r="239" spans="6:6" x14ac:dyDescent="0.2">
      <c r="F239" s="12"/>
    </row>
    <row r="240" spans="6:6" x14ac:dyDescent="0.2">
      <c r="F240" s="12"/>
    </row>
    <row r="241" spans="6:6" x14ac:dyDescent="0.2">
      <c r="F241" s="12"/>
    </row>
    <row r="242" spans="6:6" x14ac:dyDescent="0.2">
      <c r="F242" s="12"/>
    </row>
    <row r="243" spans="6:6" x14ac:dyDescent="0.2">
      <c r="F243" s="12"/>
    </row>
    <row r="244" spans="6:6" x14ac:dyDescent="0.2">
      <c r="F244" s="12"/>
    </row>
    <row r="245" spans="6:6" x14ac:dyDescent="0.2">
      <c r="F245" s="12"/>
    </row>
    <row r="246" spans="6:6" x14ac:dyDescent="0.2">
      <c r="F246" s="12"/>
    </row>
    <row r="247" spans="6:6" x14ac:dyDescent="0.2">
      <c r="F247" s="12"/>
    </row>
    <row r="248" spans="6:6" x14ac:dyDescent="0.2">
      <c r="F248" s="12"/>
    </row>
    <row r="249" spans="6:6" x14ac:dyDescent="0.2">
      <c r="F249" s="12"/>
    </row>
    <row r="250" spans="6:6" x14ac:dyDescent="0.2">
      <c r="F250" s="12"/>
    </row>
    <row r="251" spans="6:6" x14ac:dyDescent="0.2">
      <c r="F251" s="12"/>
    </row>
    <row r="252" spans="6:6" x14ac:dyDescent="0.2">
      <c r="F252" s="12"/>
    </row>
    <row r="253" spans="6:6" x14ac:dyDescent="0.2">
      <c r="F253" s="12"/>
    </row>
    <row r="254" spans="6:6" x14ac:dyDescent="0.2">
      <c r="F254" s="12"/>
    </row>
    <row r="255" spans="6:6" x14ac:dyDescent="0.2">
      <c r="F255" s="12"/>
    </row>
    <row r="256" spans="6:6" x14ac:dyDescent="0.2">
      <c r="F256" s="12"/>
    </row>
    <row r="257" spans="6:6" x14ac:dyDescent="0.2">
      <c r="F257" s="12"/>
    </row>
    <row r="258" spans="6:6" x14ac:dyDescent="0.2">
      <c r="F258" s="12"/>
    </row>
    <row r="259" spans="6:6" x14ac:dyDescent="0.2">
      <c r="F259" s="12"/>
    </row>
    <row r="260" spans="6:6" x14ac:dyDescent="0.2">
      <c r="F260" s="12"/>
    </row>
    <row r="261" spans="6:6" x14ac:dyDescent="0.2">
      <c r="F261" s="12"/>
    </row>
    <row r="262" spans="6:6" x14ac:dyDescent="0.2">
      <c r="F262" s="12"/>
    </row>
    <row r="263" spans="6:6" x14ac:dyDescent="0.2">
      <c r="F263" s="12"/>
    </row>
    <row r="264" spans="6:6" x14ac:dyDescent="0.2">
      <c r="F264" s="12"/>
    </row>
    <row r="265" spans="6:6" x14ac:dyDescent="0.2">
      <c r="F265" s="12"/>
    </row>
    <row r="266" spans="6:6" x14ac:dyDescent="0.2">
      <c r="F266" s="12"/>
    </row>
    <row r="267" spans="6:6" x14ac:dyDescent="0.2">
      <c r="F267" s="12"/>
    </row>
    <row r="268" spans="6:6" x14ac:dyDescent="0.2">
      <c r="F268" s="12"/>
    </row>
    <row r="269" spans="6:6" x14ac:dyDescent="0.2">
      <c r="F269" s="12"/>
    </row>
    <row r="270" spans="6:6" x14ac:dyDescent="0.2">
      <c r="F270" s="12"/>
    </row>
    <row r="271" spans="6:6" x14ac:dyDescent="0.2">
      <c r="F271" s="12"/>
    </row>
    <row r="272" spans="6:6" x14ac:dyDescent="0.2">
      <c r="F272" s="12"/>
    </row>
    <row r="273" spans="6:6" x14ac:dyDescent="0.2">
      <c r="F273" s="12"/>
    </row>
    <row r="274" spans="6:6" x14ac:dyDescent="0.2">
      <c r="F274" s="12"/>
    </row>
    <row r="275" spans="6:6" x14ac:dyDescent="0.2">
      <c r="F275" s="12"/>
    </row>
    <row r="276" spans="6:6" x14ac:dyDescent="0.2">
      <c r="F276" s="12"/>
    </row>
    <row r="277" spans="6:6" x14ac:dyDescent="0.2">
      <c r="F277" s="12"/>
    </row>
    <row r="278" spans="6:6" x14ac:dyDescent="0.2">
      <c r="F278" s="12"/>
    </row>
    <row r="279" spans="6:6" x14ac:dyDescent="0.2">
      <c r="F279" s="12"/>
    </row>
    <row r="280" spans="6:6" x14ac:dyDescent="0.2">
      <c r="F280" s="12"/>
    </row>
    <row r="281" spans="6:6" x14ac:dyDescent="0.2">
      <c r="F281" s="12"/>
    </row>
    <row r="282" spans="6:6" x14ac:dyDescent="0.2">
      <c r="F282" s="12"/>
    </row>
    <row r="283" spans="6:6" x14ac:dyDescent="0.2">
      <c r="F283" s="12"/>
    </row>
    <row r="284" spans="6:6" x14ac:dyDescent="0.2">
      <c r="F284" s="12"/>
    </row>
    <row r="285" spans="6:6" x14ac:dyDescent="0.2">
      <c r="F285" s="12"/>
    </row>
    <row r="286" spans="6:6" x14ac:dyDescent="0.2">
      <c r="F286" s="12"/>
    </row>
    <row r="287" spans="6:6" x14ac:dyDescent="0.2">
      <c r="F287" s="12"/>
    </row>
    <row r="288" spans="6:6" x14ac:dyDescent="0.2">
      <c r="F288" s="12"/>
    </row>
    <row r="289" spans="6:6" x14ac:dyDescent="0.2">
      <c r="F289" s="12"/>
    </row>
    <row r="290" spans="6:6" x14ac:dyDescent="0.2">
      <c r="F290" s="12"/>
    </row>
    <row r="291" spans="6:6" x14ac:dyDescent="0.2">
      <c r="F291" s="12"/>
    </row>
    <row r="292" spans="6:6" x14ac:dyDescent="0.2">
      <c r="F292" s="12"/>
    </row>
    <row r="293" spans="6:6" x14ac:dyDescent="0.2">
      <c r="F293" s="12"/>
    </row>
    <row r="294" spans="6:6" x14ac:dyDescent="0.2">
      <c r="F294" s="12"/>
    </row>
    <row r="295" spans="6:6" x14ac:dyDescent="0.2">
      <c r="F295" s="12"/>
    </row>
    <row r="296" spans="6:6" x14ac:dyDescent="0.2">
      <c r="F296" s="12"/>
    </row>
    <row r="297" spans="6:6" x14ac:dyDescent="0.2">
      <c r="F297" s="12"/>
    </row>
    <row r="298" spans="6:6" x14ac:dyDescent="0.2">
      <c r="F298" s="12"/>
    </row>
    <row r="299" spans="6:6" x14ac:dyDescent="0.2">
      <c r="F299" s="12"/>
    </row>
    <row r="300" spans="6:6" x14ac:dyDescent="0.2">
      <c r="F300" s="12"/>
    </row>
    <row r="301" spans="6:6" x14ac:dyDescent="0.2">
      <c r="F301" s="12"/>
    </row>
    <row r="302" spans="6:6" x14ac:dyDescent="0.2">
      <c r="F302" s="12"/>
    </row>
    <row r="303" spans="6:6" x14ac:dyDescent="0.2">
      <c r="F303" s="12"/>
    </row>
    <row r="304" spans="6:6" x14ac:dyDescent="0.2">
      <c r="F304" s="12"/>
    </row>
    <row r="305" spans="6:6" x14ac:dyDescent="0.2">
      <c r="F305" s="12"/>
    </row>
    <row r="306" spans="6:6" x14ac:dyDescent="0.2">
      <c r="F306" s="12"/>
    </row>
    <row r="307" spans="6:6" x14ac:dyDescent="0.2">
      <c r="F307" s="12"/>
    </row>
    <row r="308" spans="6:6" x14ac:dyDescent="0.2">
      <c r="F308" s="12"/>
    </row>
    <row r="309" spans="6:6" x14ac:dyDescent="0.2">
      <c r="F309" s="12"/>
    </row>
    <row r="310" spans="6:6" x14ac:dyDescent="0.2">
      <c r="F310" s="12"/>
    </row>
    <row r="311" spans="6:6" x14ac:dyDescent="0.2">
      <c r="F311" s="12"/>
    </row>
    <row r="312" spans="6:6" x14ac:dyDescent="0.2">
      <c r="F312" s="12"/>
    </row>
    <row r="313" spans="6:6" x14ac:dyDescent="0.2">
      <c r="F313" s="12"/>
    </row>
    <row r="314" spans="6:6" x14ac:dyDescent="0.2">
      <c r="F314" s="12"/>
    </row>
    <row r="315" spans="6:6" x14ac:dyDescent="0.2">
      <c r="F315" s="12"/>
    </row>
    <row r="316" spans="6:6" x14ac:dyDescent="0.2">
      <c r="F316" s="12"/>
    </row>
    <row r="317" spans="6:6" x14ac:dyDescent="0.2">
      <c r="F317" s="12"/>
    </row>
    <row r="318" spans="6:6" x14ac:dyDescent="0.2">
      <c r="F318" s="12"/>
    </row>
    <row r="319" spans="6:6" x14ac:dyDescent="0.2">
      <c r="F319" s="12"/>
    </row>
    <row r="320" spans="6:6" x14ac:dyDescent="0.2">
      <c r="F320" s="12"/>
    </row>
    <row r="321" spans="6:6" x14ac:dyDescent="0.2">
      <c r="F321" s="12"/>
    </row>
    <row r="322" spans="6:6" x14ac:dyDescent="0.2">
      <c r="F322" s="12"/>
    </row>
    <row r="323" spans="6:6" x14ac:dyDescent="0.2">
      <c r="F323" s="12"/>
    </row>
    <row r="324" spans="6:6" x14ac:dyDescent="0.2">
      <c r="F324" s="12"/>
    </row>
    <row r="325" spans="6:6" x14ac:dyDescent="0.2">
      <c r="F325" s="12"/>
    </row>
    <row r="326" spans="6:6" x14ac:dyDescent="0.2">
      <c r="F326" s="12"/>
    </row>
    <row r="327" spans="6:6" x14ac:dyDescent="0.2">
      <c r="F327" s="12"/>
    </row>
    <row r="328" spans="6:6" x14ac:dyDescent="0.2">
      <c r="F328" s="12"/>
    </row>
    <row r="329" spans="6:6" x14ac:dyDescent="0.2">
      <c r="F329" s="12"/>
    </row>
    <row r="330" spans="6:6" x14ac:dyDescent="0.2">
      <c r="F330" s="12"/>
    </row>
    <row r="331" spans="6:6" x14ac:dyDescent="0.2">
      <c r="F331" s="12"/>
    </row>
    <row r="332" spans="6:6" x14ac:dyDescent="0.2">
      <c r="F332" s="12"/>
    </row>
    <row r="333" spans="6:6" x14ac:dyDescent="0.2">
      <c r="F333" s="12"/>
    </row>
    <row r="334" spans="6:6" x14ac:dyDescent="0.2">
      <c r="F334" s="12"/>
    </row>
    <row r="335" spans="6:6" x14ac:dyDescent="0.2">
      <c r="F335" s="12"/>
    </row>
    <row r="336" spans="6:6" x14ac:dyDescent="0.2">
      <c r="F336" s="12"/>
    </row>
    <row r="337" spans="6:6" x14ac:dyDescent="0.2">
      <c r="F337" s="12"/>
    </row>
    <row r="338" spans="6:6" x14ac:dyDescent="0.2">
      <c r="F338" s="12"/>
    </row>
    <row r="339" spans="6:6" x14ac:dyDescent="0.2">
      <c r="F339" s="12"/>
    </row>
    <row r="340" spans="6:6" x14ac:dyDescent="0.2">
      <c r="F340" s="12"/>
    </row>
    <row r="341" spans="6:6" x14ac:dyDescent="0.2">
      <c r="F341" s="12"/>
    </row>
    <row r="342" spans="6:6" x14ac:dyDescent="0.2">
      <c r="F342" s="12"/>
    </row>
    <row r="343" spans="6:6" x14ac:dyDescent="0.2">
      <c r="F343" s="12"/>
    </row>
    <row r="344" spans="6:6" x14ac:dyDescent="0.2">
      <c r="F344" s="12"/>
    </row>
    <row r="345" spans="6:6" x14ac:dyDescent="0.2">
      <c r="F345" s="12"/>
    </row>
    <row r="346" spans="6:6" x14ac:dyDescent="0.2">
      <c r="F346" s="12"/>
    </row>
    <row r="347" spans="6:6" x14ac:dyDescent="0.2">
      <c r="F347" s="12"/>
    </row>
    <row r="348" spans="6:6" x14ac:dyDescent="0.2">
      <c r="F348" s="12"/>
    </row>
    <row r="349" spans="6:6" x14ac:dyDescent="0.2">
      <c r="F349" s="12"/>
    </row>
    <row r="350" spans="6:6" x14ac:dyDescent="0.2">
      <c r="F350" s="12"/>
    </row>
    <row r="351" spans="6:6" x14ac:dyDescent="0.2">
      <c r="F351" s="12"/>
    </row>
    <row r="352" spans="6:6" x14ac:dyDescent="0.2">
      <c r="F352" s="12"/>
    </row>
    <row r="353" spans="6:6" x14ac:dyDescent="0.2">
      <c r="F353" s="12"/>
    </row>
    <row r="354" spans="6:6" x14ac:dyDescent="0.2">
      <c r="F354" s="12"/>
    </row>
    <row r="355" spans="6:6" x14ac:dyDescent="0.2">
      <c r="F355" s="12"/>
    </row>
    <row r="356" spans="6:6" x14ac:dyDescent="0.2">
      <c r="F356" s="12"/>
    </row>
    <row r="357" spans="6:6" x14ac:dyDescent="0.2">
      <c r="F357" s="12"/>
    </row>
    <row r="358" spans="6:6" x14ac:dyDescent="0.2">
      <c r="F358" s="12"/>
    </row>
    <row r="359" spans="6:6" x14ac:dyDescent="0.2">
      <c r="F359" s="12"/>
    </row>
    <row r="360" spans="6:6" x14ac:dyDescent="0.2">
      <c r="F360" s="12"/>
    </row>
    <row r="361" spans="6:6" x14ac:dyDescent="0.2">
      <c r="F361" s="12"/>
    </row>
    <row r="362" spans="6:6" x14ac:dyDescent="0.2">
      <c r="F362" s="12"/>
    </row>
    <row r="363" spans="6:6" x14ac:dyDescent="0.2">
      <c r="F363" s="12"/>
    </row>
    <row r="364" spans="6:6" x14ac:dyDescent="0.2">
      <c r="F364" s="12"/>
    </row>
    <row r="365" spans="6:6" x14ac:dyDescent="0.2">
      <c r="F365" s="12"/>
    </row>
    <row r="366" spans="6:6" x14ac:dyDescent="0.2">
      <c r="F366" s="12"/>
    </row>
    <row r="367" spans="6:6" x14ac:dyDescent="0.2">
      <c r="F367" s="12"/>
    </row>
    <row r="368" spans="6:6" x14ac:dyDescent="0.2">
      <c r="F368" s="12"/>
    </row>
    <row r="369" spans="6:6" x14ac:dyDescent="0.2">
      <c r="F369" s="12"/>
    </row>
    <row r="370" spans="6:6" x14ac:dyDescent="0.2">
      <c r="F370" s="12"/>
    </row>
    <row r="371" spans="6:6" x14ac:dyDescent="0.2">
      <c r="F371" s="12"/>
    </row>
    <row r="372" spans="6:6" x14ac:dyDescent="0.2">
      <c r="F372" s="12"/>
    </row>
    <row r="373" spans="6:6" x14ac:dyDescent="0.2">
      <c r="F373" s="12"/>
    </row>
    <row r="374" spans="6:6" x14ac:dyDescent="0.2">
      <c r="F374" s="12"/>
    </row>
    <row r="375" spans="6:6" x14ac:dyDescent="0.2">
      <c r="F375" s="12"/>
    </row>
    <row r="376" spans="6:6" x14ac:dyDescent="0.2">
      <c r="F376" s="12"/>
    </row>
    <row r="377" spans="6:6" x14ac:dyDescent="0.2">
      <c r="F377" s="12"/>
    </row>
    <row r="378" spans="6:6" x14ac:dyDescent="0.2">
      <c r="F378" s="12"/>
    </row>
    <row r="379" spans="6:6" x14ac:dyDescent="0.2">
      <c r="F379" s="12"/>
    </row>
    <row r="380" spans="6:6" x14ac:dyDescent="0.2">
      <c r="F380" s="12"/>
    </row>
    <row r="381" spans="6:6" x14ac:dyDescent="0.2">
      <c r="F381" s="12"/>
    </row>
    <row r="382" spans="6:6" x14ac:dyDescent="0.2">
      <c r="F382" s="12"/>
    </row>
    <row r="383" spans="6:6" x14ac:dyDescent="0.2">
      <c r="F383" s="12"/>
    </row>
    <row r="384" spans="6:6" x14ac:dyDescent="0.2">
      <c r="F384" s="12"/>
    </row>
    <row r="385" spans="6:6" x14ac:dyDescent="0.2">
      <c r="F385" s="12"/>
    </row>
    <row r="386" spans="6:6" x14ac:dyDescent="0.2">
      <c r="F386" s="12"/>
    </row>
    <row r="387" spans="6:6" x14ac:dyDescent="0.2">
      <c r="F387" s="12"/>
    </row>
    <row r="388" spans="6:6" x14ac:dyDescent="0.2">
      <c r="F388" s="12"/>
    </row>
    <row r="389" spans="6:6" x14ac:dyDescent="0.2">
      <c r="F389" s="12"/>
    </row>
    <row r="390" spans="6:6" x14ac:dyDescent="0.2">
      <c r="F390" s="12"/>
    </row>
    <row r="391" spans="6:6" x14ac:dyDescent="0.2">
      <c r="F391" s="12"/>
    </row>
    <row r="392" spans="6:6" x14ac:dyDescent="0.2">
      <c r="F392" s="12"/>
    </row>
    <row r="393" spans="6:6" x14ac:dyDescent="0.2">
      <c r="F393" s="12"/>
    </row>
    <row r="394" spans="6:6" x14ac:dyDescent="0.2">
      <c r="F394" s="12"/>
    </row>
    <row r="395" spans="6:6" x14ac:dyDescent="0.2">
      <c r="F395" s="12"/>
    </row>
    <row r="396" spans="6:6" x14ac:dyDescent="0.2">
      <c r="F396" s="12"/>
    </row>
    <row r="397" spans="6:6" x14ac:dyDescent="0.2">
      <c r="F397" s="12"/>
    </row>
    <row r="398" spans="6:6" x14ac:dyDescent="0.2">
      <c r="F398" s="12"/>
    </row>
    <row r="399" spans="6:6" x14ac:dyDescent="0.2">
      <c r="F399" s="12"/>
    </row>
    <row r="400" spans="6:6" x14ac:dyDescent="0.2">
      <c r="F400" s="12"/>
    </row>
    <row r="401" spans="6:6" x14ac:dyDescent="0.2">
      <c r="F401" s="12"/>
    </row>
    <row r="402" spans="6:6" x14ac:dyDescent="0.2">
      <c r="F402" s="12"/>
    </row>
    <row r="403" spans="6:6" x14ac:dyDescent="0.2">
      <c r="F403" s="12"/>
    </row>
    <row r="404" spans="6:6" x14ac:dyDescent="0.2">
      <c r="F404" s="12"/>
    </row>
    <row r="405" spans="6:6" x14ac:dyDescent="0.2">
      <c r="F405" s="12"/>
    </row>
    <row r="406" spans="6:6" x14ac:dyDescent="0.2">
      <c r="F406" s="12"/>
    </row>
    <row r="407" spans="6:6" x14ac:dyDescent="0.2">
      <c r="F407" s="12"/>
    </row>
    <row r="408" spans="6:6" x14ac:dyDescent="0.2">
      <c r="F408" s="12"/>
    </row>
    <row r="409" spans="6:6" x14ac:dyDescent="0.2">
      <c r="F409" s="12"/>
    </row>
    <row r="410" spans="6:6" x14ac:dyDescent="0.2">
      <c r="F410" s="12"/>
    </row>
    <row r="411" spans="6:6" x14ac:dyDescent="0.2">
      <c r="F411" s="12"/>
    </row>
    <row r="412" spans="6:6" x14ac:dyDescent="0.2">
      <c r="F412" s="12"/>
    </row>
    <row r="413" spans="6:6" x14ac:dyDescent="0.2">
      <c r="F413" s="12"/>
    </row>
    <row r="414" spans="6:6" x14ac:dyDescent="0.2">
      <c r="F414" s="12"/>
    </row>
    <row r="415" spans="6:6" x14ac:dyDescent="0.2">
      <c r="F415" s="12"/>
    </row>
    <row r="416" spans="6:6" x14ac:dyDescent="0.2">
      <c r="F416" s="12"/>
    </row>
    <row r="417" spans="6:6" x14ac:dyDescent="0.2">
      <c r="F417" s="12"/>
    </row>
    <row r="418" spans="6:6" x14ac:dyDescent="0.2">
      <c r="F418" s="12"/>
    </row>
    <row r="419" spans="6:6" x14ac:dyDescent="0.2">
      <c r="F419" s="12"/>
    </row>
    <row r="420" spans="6:6" x14ac:dyDescent="0.2">
      <c r="F420" s="12"/>
    </row>
    <row r="421" spans="6:6" x14ac:dyDescent="0.2">
      <c r="F421" s="12"/>
    </row>
    <row r="422" spans="6:6" x14ac:dyDescent="0.2">
      <c r="F422" s="12"/>
    </row>
    <row r="423" spans="6:6" x14ac:dyDescent="0.2">
      <c r="F423" s="12"/>
    </row>
    <row r="424" spans="6:6" x14ac:dyDescent="0.2">
      <c r="F424" s="12"/>
    </row>
    <row r="425" spans="6:6" x14ac:dyDescent="0.2">
      <c r="F425" s="12"/>
    </row>
    <row r="426" spans="6:6" x14ac:dyDescent="0.2">
      <c r="F426" s="12"/>
    </row>
    <row r="427" spans="6:6" x14ac:dyDescent="0.2">
      <c r="F427" s="12"/>
    </row>
    <row r="428" spans="6:6" x14ac:dyDescent="0.2">
      <c r="F428" s="12"/>
    </row>
    <row r="429" spans="6:6" x14ac:dyDescent="0.2">
      <c r="F429" s="12"/>
    </row>
    <row r="430" spans="6:6" x14ac:dyDescent="0.2">
      <c r="F430" s="12"/>
    </row>
    <row r="431" spans="6:6" x14ac:dyDescent="0.2">
      <c r="F431" s="12"/>
    </row>
    <row r="432" spans="6:6" x14ac:dyDescent="0.2">
      <c r="F432" s="12"/>
    </row>
    <row r="433" spans="6:6" x14ac:dyDescent="0.2">
      <c r="F433" s="12"/>
    </row>
    <row r="434" spans="6:6" x14ac:dyDescent="0.2">
      <c r="F434" s="12"/>
    </row>
    <row r="435" spans="6:6" x14ac:dyDescent="0.2">
      <c r="F435" s="12"/>
    </row>
    <row r="436" spans="6:6" x14ac:dyDescent="0.2">
      <c r="F436" s="12"/>
    </row>
    <row r="437" spans="6:6" x14ac:dyDescent="0.2">
      <c r="F437" s="12"/>
    </row>
    <row r="438" spans="6:6" x14ac:dyDescent="0.2">
      <c r="F438" s="12"/>
    </row>
    <row r="439" spans="6:6" x14ac:dyDescent="0.2">
      <c r="F439" s="12"/>
    </row>
    <row r="440" spans="6:6" x14ac:dyDescent="0.2">
      <c r="F440" s="12"/>
    </row>
    <row r="441" spans="6:6" x14ac:dyDescent="0.2">
      <c r="F441" s="12"/>
    </row>
    <row r="442" spans="6:6" x14ac:dyDescent="0.2">
      <c r="F442" s="12"/>
    </row>
    <row r="443" spans="6:6" x14ac:dyDescent="0.2">
      <c r="F443" s="12"/>
    </row>
    <row r="444" spans="6:6" x14ac:dyDescent="0.2">
      <c r="F444" s="12"/>
    </row>
    <row r="445" spans="6:6" x14ac:dyDescent="0.2">
      <c r="F445" s="12"/>
    </row>
    <row r="446" spans="6:6" x14ac:dyDescent="0.2">
      <c r="F446" s="12"/>
    </row>
    <row r="447" spans="6:6" x14ac:dyDescent="0.2">
      <c r="F447" s="12"/>
    </row>
    <row r="448" spans="6:6" x14ac:dyDescent="0.2">
      <c r="F448" s="12"/>
    </row>
    <row r="449" spans="6:6" x14ac:dyDescent="0.2">
      <c r="F449" s="12"/>
    </row>
    <row r="450" spans="6:6" x14ac:dyDescent="0.2">
      <c r="F450" s="12"/>
    </row>
    <row r="451" spans="6:6" x14ac:dyDescent="0.2">
      <c r="F451" s="12"/>
    </row>
    <row r="452" spans="6:6" x14ac:dyDescent="0.2">
      <c r="F452" s="12"/>
    </row>
    <row r="453" spans="6:6" x14ac:dyDescent="0.2">
      <c r="F453" s="12"/>
    </row>
    <row r="454" spans="6:6" x14ac:dyDescent="0.2">
      <c r="F454" s="12"/>
    </row>
    <row r="455" spans="6:6" x14ac:dyDescent="0.2">
      <c r="F455" s="12"/>
    </row>
    <row r="456" spans="6:6" x14ac:dyDescent="0.2">
      <c r="F456" s="12"/>
    </row>
    <row r="457" spans="6:6" x14ac:dyDescent="0.2">
      <c r="F457" s="12"/>
    </row>
    <row r="458" spans="6:6" x14ac:dyDescent="0.2">
      <c r="F458" s="12"/>
    </row>
    <row r="459" spans="6:6" x14ac:dyDescent="0.2">
      <c r="F459" s="12"/>
    </row>
    <row r="460" spans="6:6" x14ac:dyDescent="0.2">
      <c r="F460" s="12"/>
    </row>
    <row r="461" spans="6:6" x14ac:dyDescent="0.2">
      <c r="F461" s="12"/>
    </row>
    <row r="462" spans="6:6" x14ac:dyDescent="0.2">
      <c r="F462" s="12"/>
    </row>
    <row r="463" spans="6:6" x14ac:dyDescent="0.2">
      <c r="F463" s="12"/>
    </row>
    <row r="464" spans="6:6" x14ac:dyDescent="0.2">
      <c r="F464" s="12"/>
    </row>
    <row r="465" spans="6:6" x14ac:dyDescent="0.2">
      <c r="F465" s="12"/>
    </row>
    <row r="466" spans="6:6" x14ac:dyDescent="0.2">
      <c r="F466" s="12"/>
    </row>
    <row r="467" spans="6:6" x14ac:dyDescent="0.2">
      <c r="F467" s="12"/>
    </row>
    <row r="468" spans="6:6" x14ac:dyDescent="0.2">
      <c r="F468" s="12"/>
    </row>
    <row r="469" spans="6:6" x14ac:dyDescent="0.2">
      <c r="F469" s="12"/>
    </row>
    <row r="470" spans="6:6" x14ac:dyDescent="0.2">
      <c r="F470" s="12"/>
    </row>
    <row r="471" spans="6:6" x14ac:dyDescent="0.2">
      <c r="F471" s="12"/>
    </row>
    <row r="472" spans="6:6" x14ac:dyDescent="0.2">
      <c r="F472" s="12"/>
    </row>
    <row r="473" spans="6:6" x14ac:dyDescent="0.2">
      <c r="F473" s="12"/>
    </row>
    <row r="474" spans="6:6" x14ac:dyDescent="0.2">
      <c r="F474" s="12"/>
    </row>
    <row r="475" spans="6:6" x14ac:dyDescent="0.2">
      <c r="F475" s="12"/>
    </row>
    <row r="476" spans="6:6" x14ac:dyDescent="0.2">
      <c r="F476" s="12"/>
    </row>
    <row r="477" spans="6:6" x14ac:dyDescent="0.2">
      <c r="F477" s="12"/>
    </row>
    <row r="478" spans="6:6" x14ac:dyDescent="0.2">
      <c r="F478" s="12"/>
    </row>
    <row r="479" spans="6:6" x14ac:dyDescent="0.2">
      <c r="F479" s="12"/>
    </row>
    <row r="480" spans="6:6" x14ac:dyDescent="0.2">
      <c r="F480" s="12"/>
    </row>
    <row r="481" spans="6:6" x14ac:dyDescent="0.2">
      <c r="F481" s="12"/>
    </row>
    <row r="482" spans="6:6" x14ac:dyDescent="0.2">
      <c r="F482" s="12"/>
    </row>
    <row r="483" spans="6:6" x14ac:dyDescent="0.2">
      <c r="F483" s="12"/>
    </row>
    <row r="484" spans="6:6" x14ac:dyDescent="0.2">
      <c r="F484" s="12"/>
    </row>
    <row r="485" spans="6:6" x14ac:dyDescent="0.2">
      <c r="F485" s="12"/>
    </row>
    <row r="486" spans="6:6" x14ac:dyDescent="0.2">
      <c r="F486" s="12"/>
    </row>
    <row r="487" spans="6:6" x14ac:dyDescent="0.2">
      <c r="F487" s="12"/>
    </row>
    <row r="488" spans="6:6" x14ac:dyDescent="0.2">
      <c r="F488" s="12"/>
    </row>
    <row r="489" spans="6:6" x14ac:dyDescent="0.2">
      <c r="F489" s="12"/>
    </row>
    <row r="490" spans="6:6" x14ac:dyDescent="0.2">
      <c r="F490" s="12"/>
    </row>
    <row r="491" spans="6:6" x14ac:dyDescent="0.2">
      <c r="F491" s="12"/>
    </row>
    <row r="492" spans="6:6" x14ac:dyDescent="0.2">
      <c r="F492" s="12"/>
    </row>
    <row r="493" spans="6:6" x14ac:dyDescent="0.2">
      <c r="F493" s="12"/>
    </row>
    <row r="494" spans="6:6" x14ac:dyDescent="0.2">
      <c r="F494" s="12"/>
    </row>
    <row r="495" spans="6:6" x14ac:dyDescent="0.2">
      <c r="F495" s="12"/>
    </row>
    <row r="496" spans="6:6" x14ac:dyDescent="0.2">
      <c r="F496" s="12"/>
    </row>
    <row r="497" spans="6:6" x14ac:dyDescent="0.2">
      <c r="F497" s="12"/>
    </row>
    <row r="498" spans="6:6" x14ac:dyDescent="0.2">
      <c r="F498" s="12"/>
    </row>
    <row r="499" spans="6:6" x14ac:dyDescent="0.2">
      <c r="F499" s="12"/>
    </row>
    <row r="500" spans="6:6" x14ac:dyDescent="0.2">
      <c r="F500" s="12"/>
    </row>
    <row r="501" spans="6:6" x14ac:dyDescent="0.2">
      <c r="F501" s="12"/>
    </row>
    <row r="502" spans="6:6" x14ac:dyDescent="0.2">
      <c r="F502" s="12"/>
    </row>
    <row r="503" spans="6:6" x14ac:dyDescent="0.2">
      <c r="F503" s="12"/>
    </row>
    <row r="504" spans="6:6" x14ac:dyDescent="0.2">
      <c r="F504" s="12"/>
    </row>
    <row r="505" spans="6:6" x14ac:dyDescent="0.2">
      <c r="F505" s="12"/>
    </row>
    <row r="506" spans="6:6" x14ac:dyDescent="0.2">
      <c r="F506" s="12"/>
    </row>
    <row r="507" spans="6:6" x14ac:dyDescent="0.2">
      <c r="F507" s="12"/>
    </row>
    <row r="508" spans="6:6" x14ac:dyDescent="0.2">
      <c r="F508" s="12"/>
    </row>
    <row r="509" spans="6:6" x14ac:dyDescent="0.2">
      <c r="F509" s="12"/>
    </row>
    <row r="510" spans="6:6" x14ac:dyDescent="0.2">
      <c r="F510" s="12"/>
    </row>
    <row r="511" spans="6:6" x14ac:dyDescent="0.2">
      <c r="F511" s="12"/>
    </row>
    <row r="512" spans="6:6" x14ac:dyDescent="0.2">
      <c r="F512" s="12"/>
    </row>
    <row r="513" spans="6:6" x14ac:dyDescent="0.2">
      <c r="F513" s="12"/>
    </row>
    <row r="514" spans="6:6" x14ac:dyDescent="0.2">
      <c r="F514" s="12"/>
    </row>
    <row r="515" spans="6:6" x14ac:dyDescent="0.2">
      <c r="F515" s="12"/>
    </row>
    <row r="516" spans="6:6" x14ac:dyDescent="0.2">
      <c r="F516" s="12"/>
    </row>
    <row r="517" spans="6:6" x14ac:dyDescent="0.2">
      <c r="F517" s="12"/>
    </row>
    <row r="518" spans="6:6" x14ac:dyDescent="0.2">
      <c r="F518" s="12"/>
    </row>
    <row r="519" spans="6:6" x14ac:dyDescent="0.2">
      <c r="F519" s="12"/>
    </row>
    <row r="520" spans="6:6" x14ac:dyDescent="0.2">
      <c r="F520" s="12"/>
    </row>
    <row r="521" spans="6:6" x14ac:dyDescent="0.2">
      <c r="F521" s="12"/>
    </row>
    <row r="522" spans="6:6" x14ac:dyDescent="0.2">
      <c r="F522" s="12"/>
    </row>
    <row r="523" spans="6:6" x14ac:dyDescent="0.2">
      <c r="F523" s="12"/>
    </row>
    <row r="524" spans="6:6" x14ac:dyDescent="0.2">
      <c r="F524" s="12"/>
    </row>
    <row r="525" spans="6:6" x14ac:dyDescent="0.2">
      <c r="F525" s="12"/>
    </row>
    <row r="526" spans="6:6" x14ac:dyDescent="0.2">
      <c r="F526" s="12"/>
    </row>
    <row r="527" spans="6:6" x14ac:dyDescent="0.2">
      <c r="F527" s="12"/>
    </row>
    <row r="528" spans="6:6" x14ac:dyDescent="0.2">
      <c r="F528" s="12"/>
    </row>
    <row r="529" spans="6:6" x14ac:dyDescent="0.2">
      <c r="F529" s="12"/>
    </row>
    <row r="530" spans="6:6" x14ac:dyDescent="0.2">
      <c r="F530" s="12"/>
    </row>
    <row r="531" spans="6:6" x14ac:dyDescent="0.2">
      <c r="F531" s="12"/>
    </row>
    <row r="532" spans="6:6" x14ac:dyDescent="0.2">
      <c r="F532" s="12"/>
    </row>
    <row r="533" spans="6:6" x14ac:dyDescent="0.2">
      <c r="F533" s="12"/>
    </row>
    <row r="534" spans="6:6" x14ac:dyDescent="0.2">
      <c r="F534" s="12"/>
    </row>
    <row r="535" spans="6:6" x14ac:dyDescent="0.2">
      <c r="F535" s="12"/>
    </row>
    <row r="536" spans="6:6" x14ac:dyDescent="0.2">
      <c r="F536" s="12"/>
    </row>
    <row r="537" spans="6:6" x14ac:dyDescent="0.2">
      <c r="F537" s="12"/>
    </row>
    <row r="538" spans="6:6" x14ac:dyDescent="0.2">
      <c r="F538" s="12"/>
    </row>
    <row r="539" spans="6:6" x14ac:dyDescent="0.2">
      <c r="F539" s="12"/>
    </row>
    <row r="540" spans="6:6" x14ac:dyDescent="0.2">
      <c r="F540" s="12"/>
    </row>
    <row r="541" spans="6:6" x14ac:dyDescent="0.2">
      <c r="F541" s="12"/>
    </row>
    <row r="542" spans="6:6" x14ac:dyDescent="0.2">
      <c r="F542" s="12"/>
    </row>
    <row r="543" spans="6:6" x14ac:dyDescent="0.2">
      <c r="F543" s="12"/>
    </row>
    <row r="544" spans="6:6" x14ac:dyDescent="0.2">
      <c r="F544" s="12"/>
    </row>
    <row r="545" spans="6:6" x14ac:dyDescent="0.2">
      <c r="F545" s="12"/>
    </row>
    <row r="546" spans="6:6" x14ac:dyDescent="0.2">
      <c r="F546" s="12"/>
    </row>
    <row r="547" spans="6:6" x14ac:dyDescent="0.2">
      <c r="F547" s="12"/>
    </row>
    <row r="548" spans="6:6" x14ac:dyDescent="0.2">
      <c r="F548" s="12"/>
    </row>
    <row r="549" spans="6:6" x14ac:dyDescent="0.2">
      <c r="F549" s="12"/>
    </row>
    <row r="550" spans="6:6" x14ac:dyDescent="0.2">
      <c r="F550" s="12"/>
    </row>
    <row r="551" spans="6:6" x14ac:dyDescent="0.2">
      <c r="F551" s="12"/>
    </row>
    <row r="552" spans="6:6" x14ac:dyDescent="0.2">
      <c r="F552" s="12"/>
    </row>
    <row r="553" spans="6:6" x14ac:dyDescent="0.2">
      <c r="F553" s="12"/>
    </row>
    <row r="554" spans="6:6" x14ac:dyDescent="0.2">
      <c r="F554" s="12"/>
    </row>
    <row r="555" spans="6:6" x14ac:dyDescent="0.2">
      <c r="F555" s="12"/>
    </row>
    <row r="556" spans="6:6" x14ac:dyDescent="0.2">
      <c r="F556" s="12"/>
    </row>
    <row r="557" spans="6:6" x14ac:dyDescent="0.2">
      <c r="F557" s="12"/>
    </row>
    <row r="558" spans="6:6" x14ac:dyDescent="0.2">
      <c r="F558" s="12"/>
    </row>
    <row r="559" spans="6:6" x14ac:dyDescent="0.2">
      <c r="F559" s="12"/>
    </row>
    <row r="560" spans="6:6" x14ac:dyDescent="0.2">
      <c r="F560" s="12"/>
    </row>
    <row r="561" spans="6:6" x14ac:dyDescent="0.2">
      <c r="F561" s="12"/>
    </row>
    <row r="562" spans="6:6" x14ac:dyDescent="0.2">
      <c r="F562" s="12"/>
    </row>
    <row r="563" spans="6:6" x14ac:dyDescent="0.2">
      <c r="F563" s="12"/>
    </row>
    <row r="564" spans="6:6" x14ac:dyDescent="0.2">
      <c r="F564" s="12"/>
    </row>
    <row r="565" spans="6:6" x14ac:dyDescent="0.2">
      <c r="F565" s="12"/>
    </row>
    <row r="566" spans="6:6" x14ac:dyDescent="0.2">
      <c r="F566" s="12"/>
    </row>
    <row r="567" spans="6:6" x14ac:dyDescent="0.2">
      <c r="F567" s="12"/>
    </row>
    <row r="568" spans="6:6" x14ac:dyDescent="0.2">
      <c r="F568" s="12"/>
    </row>
    <row r="569" spans="6:6" x14ac:dyDescent="0.2">
      <c r="F569" s="12"/>
    </row>
    <row r="570" spans="6:6" x14ac:dyDescent="0.2">
      <c r="F570" s="12"/>
    </row>
    <row r="571" spans="6:6" x14ac:dyDescent="0.2">
      <c r="F571" s="12"/>
    </row>
    <row r="572" spans="6:6" x14ac:dyDescent="0.2">
      <c r="F572" s="12"/>
    </row>
    <row r="573" spans="6:6" x14ac:dyDescent="0.2">
      <c r="F573" s="12"/>
    </row>
    <row r="574" spans="6:6" x14ac:dyDescent="0.2">
      <c r="F574" s="12"/>
    </row>
    <row r="575" spans="6:6" x14ac:dyDescent="0.2">
      <c r="F575" s="12"/>
    </row>
    <row r="576" spans="6:6" x14ac:dyDescent="0.2">
      <c r="F576" s="12"/>
    </row>
    <row r="577" spans="6:6" x14ac:dyDescent="0.2">
      <c r="F577" s="12"/>
    </row>
    <row r="578" spans="6:6" x14ac:dyDescent="0.2">
      <c r="F578" s="12"/>
    </row>
    <row r="579" spans="6:6" x14ac:dyDescent="0.2">
      <c r="F579" s="12"/>
    </row>
    <row r="580" spans="6:6" x14ac:dyDescent="0.2">
      <c r="F580" s="12"/>
    </row>
    <row r="581" spans="6:6" x14ac:dyDescent="0.2">
      <c r="F581" s="12"/>
    </row>
    <row r="582" spans="6:6" x14ac:dyDescent="0.2">
      <c r="F582" s="12"/>
    </row>
    <row r="583" spans="6:6" x14ac:dyDescent="0.2">
      <c r="F583" s="12"/>
    </row>
    <row r="584" spans="6:6" x14ac:dyDescent="0.2">
      <c r="F584" s="12"/>
    </row>
    <row r="585" spans="6:6" x14ac:dyDescent="0.2">
      <c r="F585" s="12"/>
    </row>
    <row r="586" spans="6:6" x14ac:dyDescent="0.2">
      <c r="F586" s="12"/>
    </row>
    <row r="587" spans="6:6" x14ac:dyDescent="0.2">
      <c r="F587" s="12"/>
    </row>
    <row r="588" spans="6:6" x14ac:dyDescent="0.2">
      <c r="F588" s="12"/>
    </row>
    <row r="589" spans="6:6" x14ac:dyDescent="0.2">
      <c r="F589" s="12"/>
    </row>
    <row r="590" spans="6:6" x14ac:dyDescent="0.2">
      <c r="F590" s="12"/>
    </row>
    <row r="591" spans="6:6" x14ac:dyDescent="0.2">
      <c r="F591" s="12"/>
    </row>
    <row r="592" spans="6:6" x14ac:dyDescent="0.2">
      <c r="F592" s="12"/>
    </row>
    <row r="593" spans="6:6" x14ac:dyDescent="0.2">
      <c r="F593" s="12"/>
    </row>
    <row r="594" spans="6:6" x14ac:dyDescent="0.2">
      <c r="F594" s="12"/>
    </row>
    <row r="595" spans="6:6" x14ac:dyDescent="0.2">
      <c r="F595" s="12"/>
    </row>
    <row r="596" spans="6:6" x14ac:dyDescent="0.2">
      <c r="F596" s="12"/>
    </row>
    <row r="597" spans="6:6" x14ac:dyDescent="0.2">
      <c r="F597" s="12"/>
    </row>
    <row r="598" spans="6:6" x14ac:dyDescent="0.2">
      <c r="F598" s="12"/>
    </row>
    <row r="599" spans="6:6" x14ac:dyDescent="0.2">
      <c r="F599" s="12"/>
    </row>
    <row r="600" spans="6:6" x14ac:dyDescent="0.2">
      <c r="F600" s="12"/>
    </row>
    <row r="601" spans="6:6" x14ac:dyDescent="0.2">
      <c r="F601" s="12"/>
    </row>
    <row r="602" spans="6:6" x14ac:dyDescent="0.2">
      <c r="F602" s="12"/>
    </row>
    <row r="603" spans="6:6" x14ac:dyDescent="0.2">
      <c r="F603" s="12"/>
    </row>
    <row r="604" spans="6:6" x14ac:dyDescent="0.2">
      <c r="F604" s="12"/>
    </row>
    <row r="605" spans="6:6" x14ac:dyDescent="0.2">
      <c r="F605" s="12"/>
    </row>
    <row r="606" spans="6:6" x14ac:dyDescent="0.2">
      <c r="F606" s="12"/>
    </row>
    <row r="607" spans="6:6" x14ac:dyDescent="0.2">
      <c r="F607" s="12"/>
    </row>
    <row r="608" spans="6:6" x14ac:dyDescent="0.2">
      <c r="F608" s="12"/>
    </row>
    <row r="609" spans="6:6" x14ac:dyDescent="0.2">
      <c r="F609" s="12"/>
    </row>
    <row r="610" spans="6:6" x14ac:dyDescent="0.2">
      <c r="F610" s="12"/>
    </row>
    <row r="611" spans="6:6" x14ac:dyDescent="0.2">
      <c r="F611" s="12"/>
    </row>
    <row r="612" spans="6:6" x14ac:dyDescent="0.2">
      <c r="F612" s="12"/>
    </row>
    <row r="613" spans="6:6" x14ac:dyDescent="0.2">
      <c r="F613" s="12"/>
    </row>
    <row r="614" spans="6:6" x14ac:dyDescent="0.2">
      <c r="F614" s="12"/>
    </row>
    <row r="615" spans="6:6" x14ac:dyDescent="0.2">
      <c r="F615" s="12"/>
    </row>
    <row r="616" spans="6:6" x14ac:dyDescent="0.2">
      <c r="F616" s="12"/>
    </row>
    <row r="617" spans="6:6" x14ac:dyDescent="0.2">
      <c r="F617" s="12"/>
    </row>
    <row r="618" spans="6:6" x14ac:dyDescent="0.2">
      <c r="F618" s="12"/>
    </row>
    <row r="619" spans="6:6" x14ac:dyDescent="0.2">
      <c r="F619" s="12"/>
    </row>
    <row r="620" spans="6:6" x14ac:dyDescent="0.2">
      <c r="F620" s="12"/>
    </row>
    <row r="621" spans="6:6" x14ac:dyDescent="0.2">
      <c r="F621" s="12"/>
    </row>
    <row r="622" spans="6:6" x14ac:dyDescent="0.2">
      <c r="F622" s="12"/>
    </row>
    <row r="623" spans="6:6" x14ac:dyDescent="0.2">
      <c r="F623" s="12"/>
    </row>
    <row r="624" spans="6:6" x14ac:dyDescent="0.2">
      <c r="F624" s="12"/>
    </row>
    <row r="625" spans="6:6" x14ac:dyDescent="0.2">
      <c r="F625" s="12"/>
    </row>
    <row r="626" spans="6:6" x14ac:dyDescent="0.2">
      <c r="F626" s="12"/>
    </row>
    <row r="627" spans="6:6" x14ac:dyDescent="0.2">
      <c r="F627" s="12"/>
    </row>
    <row r="628" spans="6:6" x14ac:dyDescent="0.2">
      <c r="F628" s="12"/>
    </row>
    <row r="629" spans="6:6" x14ac:dyDescent="0.2">
      <c r="F629" s="12"/>
    </row>
    <row r="630" spans="6:6" x14ac:dyDescent="0.2">
      <c r="F630" s="12"/>
    </row>
    <row r="631" spans="6:6" x14ac:dyDescent="0.2">
      <c r="F631" s="12"/>
    </row>
    <row r="632" spans="6:6" x14ac:dyDescent="0.2">
      <c r="F632" s="12"/>
    </row>
    <row r="633" spans="6:6" x14ac:dyDescent="0.2">
      <c r="F633" s="12"/>
    </row>
    <row r="634" spans="6:6" x14ac:dyDescent="0.2">
      <c r="F634" s="12"/>
    </row>
    <row r="635" spans="6:6" x14ac:dyDescent="0.2">
      <c r="F635" s="12"/>
    </row>
    <row r="636" spans="6:6" x14ac:dyDescent="0.2">
      <c r="F636" s="12"/>
    </row>
    <row r="637" spans="6:6" x14ac:dyDescent="0.2">
      <c r="F637" s="12"/>
    </row>
    <row r="638" spans="6:6" x14ac:dyDescent="0.2">
      <c r="F638" s="12"/>
    </row>
    <row r="639" spans="6:6" x14ac:dyDescent="0.2">
      <c r="F639" s="12"/>
    </row>
    <row r="640" spans="6:6" x14ac:dyDescent="0.2">
      <c r="F640" s="12"/>
    </row>
    <row r="641" spans="6:6" x14ac:dyDescent="0.2">
      <c r="F641" s="12"/>
    </row>
    <row r="642" spans="6:6" x14ac:dyDescent="0.2">
      <c r="F642" s="12"/>
    </row>
    <row r="643" spans="6:6" x14ac:dyDescent="0.2">
      <c r="F643" s="12"/>
    </row>
    <row r="644" spans="6:6" x14ac:dyDescent="0.2">
      <c r="F644" s="12"/>
    </row>
    <row r="645" spans="6:6" x14ac:dyDescent="0.2">
      <c r="F645" s="12"/>
    </row>
    <row r="646" spans="6:6" x14ac:dyDescent="0.2">
      <c r="F646" s="12"/>
    </row>
    <row r="647" spans="6:6" x14ac:dyDescent="0.2">
      <c r="F647" s="12"/>
    </row>
    <row r="648" spans="6:6" x14ac:dyDescent="0.2">
      <c r="F648" s="12"/>
    </row>
    <row r="649" spans="6:6" x14ac:dyDescent="0.2">
      <c r="F649" s="12"/>
    </row>
    <row r="650" spans="6:6" x14ac:dyDescent="0.2">
      <c r="F650" s="12"/>
    </row>
    <row r="651" spans="6:6" x14ac:dyDescent="0.2">
      <c r="F651" s="12"/>
    </row>
    <row r="652" spans="6:6" x14ac:dyDescent="0.2">
      <c r="F652" s="12"/>
    </row>
    <row r="653" spans="6:6" x14ac:dyDescent="0.2">
      <c r="F653" s="12"/>
    </row>
    <row r="654" spans="6:6" x14ac:dyDescent="0.2">
      <c r="F654" s="12"/>
    </row>
    <row r="655" spans="6:6" x14ac:dyDescent="0.2">
      <c r="F655" s="12"/>
    </row>
    <row r="656" spans="6:6" x14ac:dyDescent="0.2">
      <c r="F656" s="12"/>
    </row>
    <row r="657" spans="6:6" x14ac:dyDescent="0.2">
      <c r="F657" s="12"/>
    </row>
    <row r="658" spans="6:6" x14ac:dyDescent="0.2">
      <c r="F658" s="12"/>
    </row>
    <row r="659" spans="6:6" x14ac:dyDescent="0.2">
      <c r="F659" s="12"/>
    </row>
    <row r="660" spans="6:6" x14ac:dyDescent="0.2">
      <c r="F660" s="12"/>
    </row>
    <row r="661" spans="6:6" x14ac:dyDescent="0.2">
      <c r="F661" s="12"/>
    </row>
    <row r="662" spans="6:6" x14ac:dyDescent="0.2">
      <c r="F662" s="12"/>
    </row>
    <row r="663" spans="6:6" x14ac:dyDescent="0.2">
      <c r="F663" s="12"/>
    </row>
    <row r="664" spans="6:6" x14ac:dyDescent="0.2">
      <c r="F664" s="12"/>
    </row>
    <row r="665" spans="6:6" x14ac:dyDescent="0.2">
      <c r="F665" s="12"/>
    </row>
    <row r="666" spans="6:6" x14ac:dyDescent="0.2">
      <c r="F666" s="12"/>
    </row>
    <row r="667" spans="6:6" x14ac:dyDescent="0.2">
      <c r="F667" s="12"/>
    </row>
    <row r="668" spans="6:6" x14ac:dyDescent="0.2">
      <c r="F668" s="12"/>
    </row>
    <row r="669" spans="6:6" x14ac:dyDescent="0.2">
      <c r="F669" s="12"/>
    </row>
    <row r="670" spans="6:6" x14ac:dyDescent="0.2">
      <c r="F670" s="12"/>
    </row>
    <row r="671" spans="6:6" x14ac:dyDescent="0.2">
      <c r="F671" s="12"/>
    </row>
    <row r="672" spans="6:6" x14ac:dyDescent="0.2">
      <c r="F672" s="12"/>
    </row>
    <row r="673" spans="6:6" x14ac:dyDescent="0.2">
      <c r="F673" s="12"/>
    </row>
    <row r="674" spans="6:6" x14ac:dyDescent="0.2">
      <c r="F674" s="12"/>
    </row>
    <row r="675" spans="6:6" x14ac:dyDescent="0.2">
      <c r="F675" s="12"/>
    </row>
    <row r="676" spans="6:6" x14ac:dyDescent="0.2">
      <c r="F676" s="12"/>
    </row>
    <row r="677" spans="6:6" x14ac:dyDescent="0.2">
      <c r="F677" s="12"/>
    </row>
    <row r="678" spans="6:6" x14ac:dyDescent="0.2">
      <c r="F678" s="12"/>
    </row>
    <row r="679" spans="6:6" x14ac:dyDescent="0.2">
      <c r="F679" s="12"/>
    </row>
    <row r="680" spans="6:6" x14ac:dyDescent="0.2">
      <c r="F680" s="12"/>
    </row>
    <row r="681" spans="6:6" x14ac:dyDescent="0.2">
      <c r="F681" s="12"/>
    </row>
    <row r="682" spans="6:6" x14ac:dyDescent="0.2">
      <c r="F682" s="12"/>
    </row>
    <row r="683" spans="6:6" x14ac:dyDescent="0.2">
      <c r="F683" s="12"/>
    </row>
    <row r="684" spans="6:6" x14ac:dyDescent="0.2">
      <c r="F684" s="12"/>
    </row>
    <row r="685" spans="6:6" x14ac:dyDescent="0.2">
      <c r="F685" s="12"/>
    </row>
    <row r="686" spans="6:6" x14ac:dyDescent="0.2">
      <c r="F686" s="12"/>
    </row>
    <row r="687" spans="6:6" x14ac:dyDescent="0.2">
      <c r="F687" s="12"/>
    </row>
    <row r="688" spans="6:6" x14ac:dyDescent="0.2">
      <c r="F688" s="12"/>
    </row>
    <row r="689" spans="6:6" x14ac:dyDescent="0.2">
      <c r="F689" s="12"/>
    </row>
    <row r="690" spans="6:6" x14ac:dyDescent="0.2">
      <c r="F690" s="12"/>
    </row>
    <row r="691" spans="6:6" x14ac:dyDescent="0.2">
      <c r="F691" s="12"/>
    </row>
    <row r="692" spans="6:6" x14ac:dyDescent="0.2">
      <c r="F692" s="12"/>
    </row>
    <row r="693" spans="6:6" x14ac:dyDescent="0.2">
      <c r="F693" s="12"/>
    </row>
    <row r="694" spans="6:6" x14ac:dyDescent="0.2">
      <c r="F694" s="12"/>
    </row>
    <row r="695" spans="6:6" x14ac:dyDescent="0.2">
      <c r="F695" s="12"/>
    </row>
    <row r="696" spans="6:6" x14ac:dyDescent="0.2">
      <c r="F696" s="12"/>
    </row>
    <row r="697" spans="6:6" x14ac:dyDescent="0.2">
      <c r="F697" s="12"/>
    </row>
    <row r="698" spans="6:6" x14ac:dyDescent="0.2">
      <c r="F698" s="12"/>
    </row>
    <row r="699" spans="6:6" x14ac:dyDescent="0.2">
      <c r="F699" s="12"/>
    </row>
    <row r="700" spans="6:6" x14ac:dyDescent="0.2">
      <c r="F700" s="12"/>
    </row>
    <row r="701" spans="6:6" x14ac:dyDescent="0.2">
      <c r="F701" s="12"/>
    </row>
    <row r="702" spans="6:6" x14ac:dyDescent="0.2">
      <c r="F702" s="12"/>
    </row>
    <row r="703" spans="6:6" x14ac:dyDescent="0.2">
      <c r="F703" s="12"/>
    </row>
    <row r="704" spans="6:6" x14ac:dyDescent="0.2">
      <c r="F704" s="12"/>
    </row>
    <row r="705" spans="6:6" x14ac:dyDescent="0.2">
      <c r="F705" s="12"/>
    </row>
    <row r="706" spans="6:6" x14ac:dyDescent="0.2">
      <c r="F706" s="12"/>
    </row>
    <row r="707" spans="6:6" x14ac:dyDescent="0.2">
      <c r="F707" s="12"/>
    </row>
    <row r="708" spans="6:6" x14ac:dyDescent="0.2">
      <c r="F708" s="12"/>
    </row>
    <row r="709" spans="6:6" x14ac:dyDescent="0.2">
      <c r="F709" s="12"/>
    </row>
    <row r="710" spans="6:6" x14ac:dyDescent="0.2">
      <c r="F710" s="12"/>
    </row>
    <row r="711" spans="6:6" x14ac:dyDescent="0.2">
      <c r="F711" s="12"/>
    </row>
    <row r="712" spans="6:6" x14ac:dyDescent="0.2">
      <c r="F712" s="12"/>
    </row>
    <row r="713" spans="6:6" x14ac:dyDescent="0.2">
      <c r="F713" s="12"/>
    </row>
    <row r="714" spans="6:6" x14ac:dyDescent="0.2">
      <c r="F714" s="12"/>
    </row>
    <row r="715" spans="6:6" x14ac:dyDescent="0.2">
      <c r="F715" s="12"/>
    </row>
    <row r="716" spans="6:6" x14ac:dyDescent="0.2">
      <c r="F716" s="12"/>
    </row>
    <row r="717" spans="6:6" x14ac:dyDescent="0.2">
      <c r="F717" s="12"/>
    </row>
    <row r="718" spans="6:6" x14ac:dyDescent="0.2">
      <c r="F718" s="12"/>
    </row>
    <row r="719" spans="6:6" x14ac:dyDescent="0.2">
      <c r="F719" s="12"/>
    </row>
    <row r="720" spans="6:6" x14ac:dyDescent="0.2">
      <c r="F720" s="12"/>
    </row>
    <row r="721" spans="6:6" x14ac:dyDescent="0.2">
      <c r="F721" s="12"/>
    </row>
    <row r="722" spans="6:6" x14ac:dyDescent="0.2">
      <c r="F722" s="12"/>
    </row>
    <row r="723" spans="6:6" x14ac:dyDescent="0.2">
      <c r="F723" s="12"/>
    </row>
    <row r="724" spans="6:6" x14ac:dyDescent="0.2">
      <c r="F724" s="12"/>
    </row>
    <row r="725" spans="6:6" x14ac:dyDescent="0.2">
      <c r="F725" s="12"/>
    </row>
    <row r="726" spans="6:6" x14ac:dyDescent="0.2">
      <c r="F726" s="12"/>
    </row>
    <row r="727" spans="6:6" x14ac:dyDescent="0.2">
      <c r="F727" s="12"/>
    </row>
    <row r="728" spans="6:6" x14ac:dyDescent="0.2">
      <c r="F728" s="12"/>
    </row>
    <row r="729" spans="6:6" x14ac:dyDescent="0.2">
      <c r="F729" s="12"/>
    </row>
    <row r="730" spans="6:6" x14ac:dyDescent="0.2">
      <c r="F730" s="12"/>
    </row>
    <row r="731" spans="6:6" x14ac:dyDescent="0.2">
      <c r="F731" s="12"/>
    </row>
    <row r="732" spans="6:6" x14ac:dyDescent="0.2">
      <c r="F732" s="12"/>
    </row>
    <row r="733" spans="6:6" x14ac:dyDescent="0.2">
      <c r="F733" s="12"/>
    </row>
    <row r="734" spans="6:6" x14ac:dyDescent="0.2">
      <c r="F734" s="12"/>
    </row>
    <row r="735" spans="6:6" x14ac:dyDescent="0.2">
      <c r="F735" s="12"/>
    </row>
    <row r="736" spans="6:6" x14ac:dyDescent="0.2">
      <c r="F736" s="12"/>
    </row>
    <row r="737" spans="6:6" x14ac:dyDescent="0.2">
      <c r="F737" s="12"/>
    </row>
    <row r="738" spans="6:6" x14ac:dyDescent="0.2">
      <c r="F738" s="12"/>
    </row>
    <row r="739" spans="6:6" x14ac:dyDescent="0.2">
      <c r="F739" s="12"/>
    </row>
    <row r="740" spans="6:6" x14ac:dyDescent="0.2">
      <c r="F740" s="12"/>
    </row>
    <row r="741" spans="6:6" x14ac:dyDescent="0.2">
      <c r="F741" s="12"/>
    </row>
    <row r="742" spans="6:6" x14ac:dyDescent="0.2">
      <c r="F742" s="12"/>
    </row>
    <row r="743" spans="6:6" x14ac:dyDescent="0.2">
      <c r="F743" s="12"/>
    </row>
    <row r="744" spans="6:6" x14ac:dyDescent="0.2">
      <c r="F744" s="12"/>
    </row>
    <row r="745" spans="6:6" x14ac:dyDescent="0.2">
      <c r="F745" s="12"/>
    </row>
    <row r="746" spans="6:6" x14ac:dyDescent="0.2">
      <c r="F746" s="12"/>
    </row>
    <row r="747" spans="6:6" x14ac:dyDescent="0.2">
      <c r="F747" s="12"/>
    </row>
    <row r="748" spans="6:6" x14ac:dyDescent="0.2">
      <c r="F748" s="12"/>
    </row>
    <row r="749" spans="6:6" x14ac:dyDescent="0.2">
      <c r="F749" s="12"/>
    </row>
    <row r="750" spans="6:6" x14ac:dyDescent="0.2">
      <c r="F750" s="12"/>
    </row>
    <row r="751" spans="6:6" x14ac:dyDescent="0.2">
      <c r="F751" s="12"/>
    </row>
    <row r="752" spans="6:6" x14ac:dyDescent="0.2">
      <c r="F752" s="12"/>
    </row>
    <row r="753" spans="6:6" x14ac:dyDescent="0.2">
      <c r="F753" s="12"/>
    </row>
    <row r="754" spans="6:6" x14ac:dyDescent="0.2">
      <c r="F754" s="12"/>
    </row>
    <row r="755" spans="6:6" x14ac:dyDescent="0.2">
      <c r="F755" s="12"/>
    </row>
    <row r="756" spans="6:6" x14ac:dyDescent="0.2">
      <c r="F756" s="12"/>
    </row>
    <row r="757" spans="6:6" x14ac:dyDescent="0.2">
      <c r="F757" s="12"/>
    </row>
    <row r="758" spans="6:6" x14ac:dyDescent="0.2">
      <c r="F758" s="12"/>
    </row>
    <row r="759" spans="6:6" x14ac:dyDescent="0.2">
      <c r="F759" s="12"/>
    </row>
    <row r="760" spans="6:6" x14ac:dyDescent="0.2">
      <c r="F760" s="12"/>
    </row>
    <row r="761" spans="6:6" x14ac:dyDescent="0.2">
      <c r="F761" s="12"/>
    </row>
    <row r="762" spans="6:6" x14ac:dyDescent="0.2">
      <c r="F762" s="12"/>
    </row>
    <row r="763" spans="6:6" x14ac:dyDescent="0.2">
      <c r="F763" s="12"/>
    </row>
    <row r="764" spans="6:6" x14ac:dyDescent="0.2">
      <c r="F764" s="12"/>
    </row>
    <row r="765" spans="6:6" x14ac:dyDescent="0.2">
      <c r="F765" s="12"/>
    </row>
    <row r="766" spans="6:6" x14ac:dyDescent="0.2">
      <c r="F766" s="12"/>
    </row>
    <row r="767" spans="6:6" x14ac:dyDescent="0.2">
      <c r="F767" s="12"/>
    </row>
    <row r="768" spans="6:6" x14ac:dyDescent="0.2">
      <c r="F768" s="12"/>
    </row>
    <row r="769" spans="6:6" x14ac:dyDescent="0.2">
      <c r="F769" s="12"/>
    </row>
    <row r="770" spans="6:6" x14ac:dyDescent="0.2">
      <c r="F770" s="12"/>
    </row>
    <row r="771" spans="6:6" x14ac:dyDescent="0.2">
      <c r="F771" s="12"/>
    </row>
    <row r="772" spans="6:6" x14ac:dyDescent="0.2">
      <c r="F772" s="12"/>
    </row>
    <row r="773" spans="6:6" x14ac:dyDescent="0.2">
      <c r="F773" s="12"/>
    </row>
    <row r="774" spans="6:6" x14ac:dyDescent="0.2">
      <c r="F774" s="12"/>
    </row>
    <row r="775" spans="6:6" x14ac:dyDescent="0.2">
      <c r="F775" s="12"/>
    </row>
    <row r="776" spans="6:6" x14ac:dyDescent="0.2">
      <c r="F776" s="12"/>
    </row>
    <row r="777" spans="6:6" x14ac:dyDescent="0.2">
      <c r="F777" s="12"/>
    </row>
    <row r="778" spans="6:6" x14ac:dyDescent="0.2">
      <c r="F778" s="12"/>
    </row>
    <row r="779" spans="6:6" x14ac:dyDescent="0.2">
      <c r="F779" s="12"/>
    </row>
    <row r="780" spans="6:6" x14ac:dyDescent="0.2">
      <c r="F780" s="12"/>
    </row>
    <row r="781" spans="6:6" x14ac:dyDescent="0.2">
      <c r="F781" s="12"/>
    </row>
    <row r="782" spans="6:6" x14ac:dyDescent="0.2">
      <c r="F782" s="12"/>
    </row>
    <row r="783" spans="6:6" x14ac:dyDescent="0.2">
      <c r="F783" s="12"/>
    </row>
    <row r="784" spans="6:6" x14ac:dyDescent="0.2">
      <c r="F784" s="12"/>
    </row>
    <row r="785" spans="6:6" x14ac:dyDescent="0.2">
      <c r="F785" s="12"/>
    </row>
    <row r="786" spans="6:6" x14ac:dyDescent="0.2">
      <c r="F786" s="12"/>
    </row>
    <row r="787" spans="6:6" x14ac:dyDescent="0.2">
      <c r="F787" s="12"/>
    </row>
    <row r="788" spans="6:6" x14ac:dyDescent="0.2">
      <c r="F788" s="12"/>
    </row>
    <row r="789" spans="6:6" x14ac:dyDescent="0.2">
      <c r="F789" s="12"/>
    </row>
    <row r="790" spans="6:6" x14ac:dyDescent="0.2">
      <c r="F790" s="12"/>
    </row>
    <row r="791" spans="6:6" x14ac:dyDescent="0.2">
      <c r="F791" s="12"/>
    </row>
    <row r="792" spans="6:6" x14ac:dyDescent="0.2">
      <c r="F792" s="12"/>
    </row>
    <row r="793" spans="6:6" x14ac:dyDescent="0.2">
      <c r="F793" s="12"/>
    </row>
    <row r="794" spans="6:6" x14ac:dyDescent="0.2">
      <c r="F794" s="12"/>
    </row>
    <row r="795" spans="6:6" x14ac:dyDescent="0.2">
      <c r="F795" s="12"/>
    </row>
    <row r="796" spans="6:6" x14ac:dyDescent="0.2">
      <c r="F796" s="12"/>
    </row>
    <row r="797" spans="6:6" x14ac:dyDescent="0.2">
      <c r="F797" s="12"/>
    </row>
    <row r="798" spans="6:6" x14ac:dyDescent="0.2">
      <c r="F798" s="12"/>
    </row>
    <row r="799" spans="6:6" x14ac:dyDescent="0.2">
      <c r="F799" s="12"/>
    </row>
    <row r="800" spans="6:6" x14ac:dyDescent="0.2">
      <c r="F800" s="12"/>
    </row>
    <row r="801" spans="6:6" x14ac:dyDescent="0.2">
      <c r="F801" s="12"/>
    </row>
    <row r="802" spans="6:6" x14ac:dyDescent="0.2">
      <c r="F802" s="12"/>
    </row>
    <row r="803" spans="6:6" x14ac:dyDescent="0.2">
      <c r="F803" s="12"/>
    </row>
    <row r="804" spans="6:6" x14ac:dyDescent="0.2">
      <c r="F804" s="12"/>
    </row>
    <row r="805" spans="6:6" x14ac:dyDescent="0.2">
      <c r="F805" s="12"/>
    </row>
    <row r="806" spans="6:6" x14ac:dyDescent="0.2">
      <c r="F806" s="12"/>
    </row>
    <row r="807" spans="6:6" x14ac:dyDescent="0.2">
      <c r="F807" s="12"/>
    </row>
    <row r="808" spans="6:6" x14ac:dyDescent="0.2">
      <c r="F808" s="12"/>
    </row>
    <row r="809" spans="6:6" x14ac:dyDescent="0.2">
      <c r="F809" s="12"/>
    </row>
    <row r="810" spans="6:6" x14ac:dyDescent="0.2">
      <c r="F810" s="12"/>
    </row>
    <row r="811" spans="6:6" x14ac:dyDescent="0.2">
      <c r="F811" s="12"/>
    </row>
    <row r="812" spans="6:6" x14ac:dyDescent="0.2">
      <c r="F812" s="12"/>
    </row>
    <row r="813" spans="6:6" x14ac:dyDescent="0.2">
      <c r="F813" s="12"/>
    </row>
    <row r="814" spans="6:6" x14ac:dyDescent="0.2">
      <c r="F814" s="12"/>
    </row>
    <row r="815" spans="6:6" x14ac:dyDescent="0.2">
      <c r="F815" s="12"/>
    </row>
    <row r="816" spans="6:6" x14ac:dyDescent="0.2">
      <c r="F816" s="12"/>
    </row>
    <row r="817" spans="6:6" x14ac:dyDescent="0.2">
      <c r="F817" s="12"/>
    </row>
    <row r="818" spans="6:6" x14ac:dyDescent="0.2">
      <c r="F818" s="12"/>
    </row>
    <row r="819" spans="6:6" x14ac:dyDescent="0.2">
      <c r="F819" s="12"/>
    </row>
    <row r="820" spans="6:6" x14ac:dyDescent="0.2">
      <c r="F820" s="12"/>
    </row>
    <row r="821" spans="6:6" x14ac:dyDescent="0.2">
      <c r="F821" s="12"/>
    </row>
    <row r="822" spans="6:6" x14ac:dyDescent="0.2">
      <c r="F822" s="12"/>
    </row>
    <row r="823" spans="6:6" x14ac:dyDescent="0.2">
      <c r="F823" s="12"/>
    </row>
    <row r="824" spans="6:6" x14ac:dyDescent="0.2">
      <c r="F824" s="12"/>
    </row>
    <row r="825" spans="6:6" x14ac:dyDescent="0.2">
      <c r="F825" s="12"/>
    </row>
    <row r="826" spans="6:6" x14ac:dyDescent="0.2">
      <c r="F826" s="12"/>
    </row>
    <row r="827" spans="6:6" x14ac:dyDescent="0.2">
      <c r="F827" s="12"/>
    </row>
    <row r="828" spans="6:6" x14ac:dyDescent="0.2">
      <c r="F828" s="12"/>
    </row>
    <row r="829" spans="6:6" x14ac:dyDescent="0.2">
      <c r="F829" s="12"/>
    </row>
    <row r="830" spans="6:6" x14ac:dyDescent="0.2">
      <c r="F830" s="12"/>
    </row>
    <row r="831" spans="6:6" x14ac:dyDescent="0.2">
      <c r="F831" s="12"/>
    </row>
    <row r="832" spans="6:6" x14ac:dyDescent="0.2">
      <c r="F832" s="12"/>
    </row>
    <row r="833" spans="6:6" x14ac:dyDescent="0.2">
      <c r="F833" s="12"/>
    </row>
    <row r="834" spans="6:6" x14ac:dyDescent="0.2">
      <c r="F834" s="12"/>
    </row>
    <row r="835" spans="6:6" x14ac:dyDescent="0.2">
      <c r="F835" s="12"/>
    </row>
    <row r="836" spans="6:6" x14ac:dyDescent="0.2">
      <c r="F836" s="12"/>
    </row>
    <row r="837" spans="6:6" x14ac:dyDescent="0.2">
      <c r="F837" s="12"/>
    </row>
    <row r="838" spans="6:6" x14ac:dyDescent="0.2">
      <c r="F838" s="12"/>
    </row>
    <row r="839" spans="6:6" x14ac:dyDescent="0.2">
      <c r="F839" s="12"/>
    </row>
    <row r="840" spans="6:6" x14ac:dyDescent="0.2">
      <c r="F840" s="12"/>
    </row>
    <row r="841" spans="6:6" x14ac:dyDescent="0.2">
      <c r="F841" s="12"/>
    </row>
    <row r="842" spans="6:6" x14ac:dyDescent="0.2">
      <c r="F842" s="12"/>
    </row>
    <row r="843" spans="6:6" x14ac:dyDescent="0.2">
      <c r="F843" s="12"/>
    </row>
    <row r="844" spans="6:6" x14ac:dyDescent="0.2">
      <c r="F844" s="12"/>
    </row>
    <row r="845" spans="6:6" x14ac:dyDescent="0.2">
      <c r="F845" s="12"/>
    </row>
    <row r="846" spans="6:6" x14ac:dyDescent="0.2">
      <c r="F846" s="12"/>
    </row>
    <row r="847" spans="6:6" x14ac:dyDescent="0.2">
      <c r="F847" s="12"/>
    </row>
    <row r="848" spans="6:6" x14ac:dyDescent="0.2">
      <c r="F848" s="12"/>
    </row>
    <row r="849" spans="6:6" x14ac:dyDescent="0.2">
      <c r="F849" s="12"/>
    </row>
    <row r="850" spans="6:6" x14ac:dyDescent="0.2">
      <c r="F850" s="12"/>
    </row>
    <row r="851" spans="6:6" x14ac:dyDescent="0.2">
      <c r="F851" s="12"/>
    </row>
    <row r="852" spans="6:6" x14ac:dyDescent="0.2">
      <c r="F852" s="12"/>
    </row>
    <row r="853" spans="6:6" x14ac:dyDescent="0.2">
      <c r="F853" s="12"/>
    </row>
    <row r="854" spans="6:6" x14ac:dyDescent="0.2">
      <c r="F854" s="12"/>
    </row>
    <row r="855" spans="6:6" x14ac:dyDescent="0.2">
      <c r="F855" s="12"/>
    </row>
    <row r="856" spans="6:6" x14ac:dyDescent="0.2">
      <c r="F856" s="12"/>
    </row>
    <row r="857" spans="6:6" x14ac:dyDescent="0.2">
      <c r="F857" s="12"/>
    </row>
    <row r="858" spans="6:6" x14ac:dyDescent="0.2">
      <c r="F858" s="12"/>
    </row>
    <row r="859" spans="6:6" x14ac:dyDescent="0.2">
      <c r="F859" s="12"/>
    </row>
    <row r="860" spans="6:6" x14ac:dyDescent="0.2">
      <c r="F860" s="12"/>
    </row>
    <row r="861" spans="6:6" x14ac:dyDescent="0.2">
      <c r="F861" s="12"/>
    </row>
    <row r="862" spans="6:6" x14ac:dyDescent="0.2">
      <c r="F862" s="12"/>
    </row>
    <row r="863" spans="6:6" x14ac:dyDescent="0.2">
      <c r="F863" s="12"/>
    </row>
    <row r="864" spans="6:6" x14ac:dyDescent="0.2">
      <c r="F864" s="12"/>
    </row>
    <row r="865" spans="6:6" x14ac:dyDescent="0.2">
      <c r="F865" s="12"/>
    </row>
    <row r="866" spans="6:6" x14ac:dyDescent="0.2">
      <c r="F866" s="12"/>
    </row>
    <row r="867" spans="6:6" x14ac:dyDescent="0.2">
      <c r="F867" s="12"/>
    </row>
    <row r="868" spans="6:6" x14ac:dyDescent="0.2">
      <c r="F868" s="12"/>
    </row>
    <row r="869" spans="6:6" x14ac:dyDescent="0.2">
      <c r="F869" s="12"/>
    </row>
    <row r="870" spans="6:6" x14ac:dyDescent="0.2">
      <c r="F870" s="12"/>
    </row>
    <row r="871" spans="6:6" x14ac:dyDescent="0.2">
      <c r="F871" s="12"/>
    </row>
    <row r="872" spans="6:6" x14ac:dyDescent="0.2">
      <c r="F872" s="12"/>
    </row>
    <row r="873" spans="6:6" x14ac:dyDescent="0.2">
      <c r="F873" s="12"/>
    </row>
    <row r="874" spans="6:6" x14ac:dyDescent="0.2">
      <c r="F874" s="12"/>
    </row>
    <row r="875" spans="6:6" x14ac:dyDescent="0.2">
      <c r="F875" s="12"/>
    </row>
    <row r="876" spans="6:6" x14ac:dyDescent="0.2">
      <c r="F876" s="12"/>
    </row>
    <row r="877" spans="6:6" x14ac:dyDescent="0.2">
      <c r="F877" s="12"/>
    </row>
    <row r="878" spans="6:6" x14ac:dyDescent="0.2">
      <c r="F878" s="12"/>
    </row>
    <row r="879" spans="6:6" x14ac:dyDescent="0.2">
      <c r="F879" s="12"/>
    </row>
    <row r="880" spans="6:6" x14ac:dyDescent="0.2">
      <c r="F880" s="12"/>
    </row>
    <row r="881" spans="6:6" x14ac:dyDescent="0.2">
      <c r="F881" s="12"/>
    </row>
    <row r="882" spans="6:6" x14ac:dyDescent="0.2">
      <c r="F882" s="12"/>
    </row>
    <row r="883" spans="6:6" x14ac:dyDescent="0.2">
      <c r="F883" s="12"/>
    </row>
    <row r="884" spans="6:6" x14ac:dyDescent="0.2">
      <c r="F884" s="12"/>
    </row>
    <row r="885" spans="6:6" x14ac:dyDescent="0.2">
      <c r="F885" s="12"/>
    </row>
    <row r="886" spans="6:6" x14ac:dyDescent="0.2">
      <c r="F886" s="12"/>
    </row>
    <row r="887" spans="6:6" x14ac:dyDescent="0.2">
      <c r="F887" s="12"/>
    </row>
    <row r="888" spans="6:6" x14ac:dyDescent="0.2">
      <c r="F888" s="12"/>
    </row>
    <row r="889" spans="6:6" x14ac:dyDescent="0.2">
      <c r="F889" s="12"/>
    </row>
    <row r="890" spans="6:6" x14ac:dyDescent="0.2">
      <c r="F890" s="12"/>
    </row>
    <row r="891" spans="6:6" x14ac:dyDescent="0.2">
      <c r="F891" s="12"/>
    </row>
    <row r="892" spans="6:6" x14ac:dyDescent="0.2">
      <c r="F892" s="12"/>
    </row>
    <row r="893" spans="6:6" x14ac:dyDescent="0.2">
      <c r="F893" s="12"/>
    </row>
    <row r="894" spans="6:6" x14ac:dyDescent="0.2">
      <c r="F894" s="12"/>
    </row>
    <row r="895" spans="6:6" x14ac:dyDescent="0.2">
      <c r="F895" s="12"/>
    </row>
    <row r="896" spans="6:6" x14ac:dyDescent="0.2">
      <c r="F896" s="12"/>
    </row>
    <row r="897" spans="6:6" x14ac:dyDescent="0.2">
      <c r="F897" s="12"/>
    </row>
    <row r="898" spans="6:6" x14ac:dyDescent="0.2">
      <c r="F898" s="12"/>
    </row>
    <row r="899" spans="6:6" x14ac:dyDescent="0.2">
      <c r="F899" s="12"/>
    </row>
    <row r="900" spans="6:6" x14ac:dyDescent="0.2">
      <c r="F900" s="12"/>
    </row>
    <row r="901" spans="6:6" x14ac:dyDescent="0.2">
      <c r="F901" s="12"/>
    </row>
    <row r="902" spans="6:6" x14ac:dyDescent="0.2">
      <c r="F902" s="12"/>
    </row>
    <row r="903" spans="6:6" x14ac:dyDescent="0.2">
      <c r="F903" s="12"/>
    </row>
    <row r="904" spans="6:6" x14ac:dyDescent="0.2">
      <c r="F904" s="12"/>
    </row>
    <row r="905" spans="6:6" x14ac:dyDescent="0.2">
      <c r="F905" s="12"/>
    </row>
    <row r="906" spans="6:6" x14ac:dyDescent="0.2">
      <c r="F906" s="12"/>
    </row>
    <row r="907" spans="6:6" x14ac:dyDescent="0.2">
      <c r="F907" s="12"/>
    </row>
    <row r="908" spans="6:6" x14ac:dyDescent="0.2">
      <c r="F908" s="12"/>
    </row>
    <row r="909" spans="6:6" x14ac:dyDescent="0.2">
      <c r="F909" s="12"/>
    </row>
    <row r="910" spans="6:6" x14ac:dyDescent="0.2">
      <c r="F910" s="12"/>
    </row>
    <row r="911" spans="6:6" x14ac:dyDescent="0.2">
      <c r="F911" s="12"/>
    </row>
    <row r="912" spans="6:6" x14ac:dyDescent="0.2">
      <c r="F912" s="12"/>
    </row>
    <row r="913" spans="6:6" x14ac:dyDescent="0.2">
      <c r="F913" s="12"/>
    </row>
    <row r="914" spans="6:6" x14ac:dyDescent="0.2">
      <c r="F914" s="12"/>
    </row>
    <row r="915" spans="6:6" x14ac:dyDescent="0.2">
      <c r="F915" s="12"/>
    </row>
    <row r="916" spans="6:6" x14ac:dyDescent="0.2">
      <c r="F916" s="12"/>
    </row>
    <row r="917" spans="6:6" x14ac:dyDescent="0.2">
      <c r="F917" s="12"/>
    </row>
    <row r="918" spans="6:6" x14ac:dyDescent="0.2">
      <c r="F918" s="12"/>
    </row>
    <row r="919" spans="6:6" x14ac:dyDescent="0.2">
      <c r="F919" s="12"/>
    </row>
    <row r="920" spans="6:6" x14ac:dyDescent="0.2">
      <c r="F920" s="12"/>
    </row>
    <row r="921" spans="6:6" x14ac:dyDescent="0.2">
      <c r="F921" s="12"/>
    </row>
    <row r="922" spans="6:6" x14ac:dyDescent="0.2">
      <c r="F922" s="12"/>
    </row>
    <row r="923" spans="6:6" x14ac:dyDescent="0.2">
      <c r="F923" s="12"/>
    </row>
    <row r="924" spans="6:6" x14ac:dyDescent="0.2">
      <c r="F924" s="12"/>
    </row>
    <row r="925" spans="6:6" x14ac:dyDescent="0.2">
      <c r="F925" s="12"/>
    </row>
    <row r="926" spans="6:6" x14ac:dyDescent="0.2">
      <c r="F926" s="12"/>
    </row>
    <row r="927" spans="6:6" x14ac:dyDescent="0.2">
      <c r="F927" s="12"/>
    </row>
    <row r="928" spans="6:6" x14ac:dyDescent="0.2">
      <c r="F928" s="12"/>
    </row>
    <row r="929" spans="6:6" x14ac:dyDescent="0.2">
      <c r="F929" s="12"/>
    </row>
    <row r="930" spans="6:6" x14ac:dyDescent="0.2">
      <c r="F930" s="12"/>
    </row>
    <row r="931" spans="6:6" x14ac:dyDescent="0.2">
      <c r="F931" s="12"/>
    </row>
    <row r="932" spans="6:6" x14ac:dyDescent="0.2">
      <c r="F932" s="12"/>
    </row>
    <row r="933" spans="6:6" x14ac:dyDescent="0.2">
      <c r="F933" s="12"/>
    </row>
    <row r="934" spans="6:6" x14ac:dyDescent="0.2">
      <c r="F934" s="12"/>
    </row>
    <row r="935" spans="6:6" x14ac:dyDescent="0.2">
      <c r="F935" s="12"/>
    </row>
    <row r="936" spans="6:6" x14ac:dyDescent="0.2">
      <c r="F936" s="12"/>
    </row>
    <row r="937" spans="6:6" x14ac:dyDescent="0.2">
      <c r="F937" s="12"/>
    </row>
    <row r="938" spans="6:6" x14ac:dyDescent="0.2">
      <c r="F938" s="12"/>
    </row>
    <row r="939" spans="6:6" x14ac:dyDescent="0.2">
      <c r="F939" s="12"/>
    </row>
    <row r="940" spans="6:6" x14ac:dyDescent="0.2">
      <c r="F940" s="12"/>
    </row>
    <row r="941" spans="6:6" x14ac:dyDescent="0.2">
      <c r="F941" s="12"/>
    </row>
    <row r="942" spans="6:6" x14ac:dyDescent="0.2">
      <c r="F942" s="12"/>
    </row>
    <row r="943" spans="6:6" x14ac:dyDescent="0.2">
      <c r="F943" s="12"/>
    </row>
    <row r="944" spans="6:6" x14ac:dyDescent="0.2">
      <c r="F944" s="12"/>
    </row>
    <row r="945" spans="6:6" x14ac:dyDescent="0.2">
      <c r="F945" s="12"/>
    </row>
    <row r="946" spans="6:6" x14ac:dyDescent="0.2">
      <c r="F946" s="12"/>
    </row>
    <row r="947" spans="6:6" x14ac:dyDescent="0.2">
      <c r="F947" s="12"/>
    </row>
    <row r="948" spans="6:6" x14ac:dyDescent="0.2">
      <c r="F948" s="12"/>
    </row>
    <row r="949" spans="6:6" x14ac:dyDescent="0.2">
      <c r="F949" s="12"/>
    </row>
    <row r="950" spans="6:6" x14ac:dyDescent="0.2">
      <c r="F950" s="12"/>
    </row>
    <row r="951" spans="6:6" x14ac:dyDescent="0.2">
      <c r="F951" s="12"/>
    </row>
    <row r="952" spans="6:6" x14ac:dyDescent="0.2">
      <c r="F952" s="12"/>
    </row>
    <row r="953" spans="6:6" x14ac:dyDescent="0.2">
      <c r="F953" s="12"/>
    </row>
    <row r="954" spans="6:6" x14ac:dyDescent="0.2">
      <c r="F954" s="12"/>
    </row>
    <row r="955" spans="6:6" x14ac:dyDescent="0.2">
      <c r="F955" s="12"/>
    </row>
    <row r="956" spans="6:6" x14ac:dyDescent="0.2">
      <c r="F956" s="12"/>
    </row>
    <row r="957" spans="6:6" x14ac:dyDescent="0.2">
      <c r="F957" s="12"/>
    </row>
    <row r="958" spans="6:6" x14ac:dyDescent="0.2">
      <c r="F958" s="12"/>
    </row>
    <row r="959" spans="6:6" x14ac:dyDescent="0.2">
      <c r="F959" s="12"/>
    </row>
    <row r="960" spans="6:6" x14ac:dyDescent="0.2">
      <c r="F960" s="12"/>
    </row>
    <row r="961" spans="6:6" x14ac:dyDescent="0.2">
      <c r="F961" s="12"/>
    </row>
    <row r="962" spans="6:6" x14ac:dyDescent="0.2">
      <c r="F962" s="12"/>
    </row>
    <row r="963" spans="6:6" x14ac:dyDescent="0.2">
      <c r="F963" s="12"/>
    </row>
    <row r="964" spans="6:6" x14ac:dyDescent="0.2">
      <c r="F964" s="12"/>
    </row>
    <row r="965" spans="6:6" x14ac:dyDescent="0.2">
      <c r="F965" s="12"/>
    </row>
    <row r="966" spans="6:6" x14ac:dyDescent="0.2">
      <c r="F966" s="12"/>
    </row>
    <row r="967" spans="6:6" x14ac:dyDescent="0.2">
      <c r="F967" s="12"/>
    </row>
    <row r="968" spans="6:6" x14ac:dyDescent="0.2">
      <c r="F968" s="12"/>
    </row>
    <row r="969" spans="6:6" x14ac:dyDescent="0.2">
      <c r="F969" s="12"/>
    </row>
    <row r="970" spans="6:6" x14ac:dyDescent="0.2">
      <c r="F970" s="12"/>
    </row>
    <row r="971" spans="6:6" x14ac:dyDescent="0.2">
      <c r="F971" s="12"/>
    </row>
    <row r="972" spans="6:6" x14ac:dyDescent="0.2">
      <c r="F972" s="12"/>
    </row>
    <row r="973" spans="6:6" x14ac:dyDescent="0.2">
      <c r="F973" s="12"/>
    </row>
    <row r="974" spans="6:6" x14ac:dyDescent="0.2">
      <c r="F974" s="12"/>
    </row>
    <row r="975" spans="6:6" x14ac:dyDescent="0.2">
      <c r="F975" s="12"/>
    </row>
    <row r="976" spans="6:6" x14ac:dyDescent="0.2">
      <c r="F976" s="12"/>
    </row>
    <row r="977" spans="6:6" x14ac:dyDescent="0.2">
      <c r="F977" s="12"/>
    </row>
    <row r="978" spans="6:6" x14ac:dyDescent="0.2">
      <c r="F978" s="12"/>
    </row>
    <row r="979" spans="6:6" x14ac:dyDescent="0.2">
      <c r="F979" s="12"/>
    </row>
    <row r="980" spans="6:6" x14ac:dyDescent="0.2">
      <c r="F980" s="12"/>
    </row>
    <row r="981" spans="6:6" x14ac:dyDescent="0.2">
      <c r="F981" s="12"/>
    </row>
    <row r="982" spans="6:6" x14ac:dyDescent="0.2">
      <c r="F982" s="12"/>
    </row>
    <row r="983" spans="6:6" x14ac:dyDescent="0.2">
      <c r="F983" s="12"/>
    </row>
    <row r="984" spans="6:6" x14ac:dyDescent="0.2">
      <c r="F984" s="12"/>
    </row>
    <row r="985" spans="6:6" x14ac:dyDescent="0.2">
      <c r="F985" s="12"/>
    </row>
    <row r="986" spans="6:6" x14ac:dyDescent="0.2">
      <c r="F986" s="12"/>
    </row>
    <row r="987" spans="6:6" x14ac:dyDescent="0.2">
      <c r="F987" s="12"/>
    </row>
    <row r="988" spans="6:6" x14ac:dyDescent="0.2">
      <c r="F988" s="12"/>
    </row>
    <row r="989" spans="6:6" x14ac:dyDescent="0.2">
      <c r="F989" s="12"/>
    </row>
    <row r="990" spans="6:6" x14ac:dyDescent="0.2">
      <c r="F990" s="12"/>
    </row>
    <row r="991" spans="6:6" x14ac:dyDescent="0.2">
      <c r="F991" s="12"/>
    </row>
    <row r="992" spans="6:6" x14ac:dyDescent="0.2">
      <c r="F992" s="12"/>
    </row>
    <row r="993" spans="6:6" x14ac:dyDescent="0.2">
      <c r="F993" s="12"/>
    </row>
    <row r="994" spans="6:6" x14ac:dyDescent="0.2">
      <c r="F994" s="12"/>
    </row>
    <row r="995" spans="6:6" x14ac:dyDescent="0.2">
      <c r="F995" s="12"/>
    </row>
    <row r="996" spans="6:6" x14ac:dyDescent="0.2">
      <c r="F996" s="12"/>
    </row>
    <row r="997" spans="6:6" x14ac:dyDescent="0.2">
      <c r="F997" s="12"/>
    </row>
    <row r="998" spans="6:6" x14ac:dyDescent="0.2">
      <c r="F998" s="12"/>
    </row>
    <row r="999" spans="6:6" x14ac:dyDescent="0.2">
      <c r="F999" s="12"/>
    </row>
    <row r="1000" spans="6:6" x14ac:dyDescent="0.2">
      <c r="F1000" s="12"/>
    </row>
    <row r="1001" spans="6:6" x14ac:dyDescent="0.2">
      <c r="F1001" s="12"/>
    </row>
    <row r="1002" spans="6:6" x14ac:dyDescent="0.2">
      <c r="F1002" s="12"/>
    </row>
    <row r="1003" spans="6:6" x14ac:dyDescent="0.2">
      <c r="F1003" s="12"/>
    </row>
    <row r="1004" spans="6:6" x14ac:dyDescent="0.2">
      <c r="F1004" s="12"/>
    </row>
    <row r="1005" spans="6:6" x14ac:dyDescent="0.2">
      <c r="F1005" s="12"/>
    </row>
    <row r="1006" spans="6:6" x14ac:dyDescent="0.2">
      <c r="F1006" s="12"/>
    </row>
    <row r="1007" spans="6:6" x14ac:dyDescent="0.2">
      <c r="F1007" s="12"/>
    </row>
    <row r="1008" spans="6:6" x14ac:dyDescent="0.2">
      <c r="F1008" s="12"/>
    </row>
    <row r="1009" spans="6:6" x14ac:dyDescent="0.2">
      <c r="F1009" s="12"/>
    </row>
    <row r="1010" spans="6:6" x14ac:dyDescent="0.2">
      <c r="F1010" s="12"/>
    </row>
    <row r="1011" spans="6:6" x14ac:dyDescent="0.2">
      <c r="F1011" s="12"/>
    </row>
    <row r="1012" spans="6:6" x14ac:dyDescent="0.2">
      <c r="F1012" s="12"/>
    </row>
    <row r="1013" spans="6:6" x14ac:dyDescent="0.2">
      <c r="F1013" s="12"/>
    </row>
    <row r="1014" spans="6:6" x14ac:dyDescent="0.2">
      <c r="F1014" s="12"/>
    </row>
    <row r="1015" spans="6:6" x14ac:dyDescent="0.2">
      <c r="F1015" s="12"/>
    </row>
    <row r="1016" spans="6:6" x14ac:dyDescent="0.2">
      <c r="F1016" s="12"/>
    </row>
    <row r="1017" spans="6:6" x14ac:dyDescent="0.2">
      <c r="F1017" s="12"/>
    </row>
    <row r="1018" spans="6:6" x14ac:dyDescent="0.2">
      <c r="F1018" s="12"/>
    </row>
    <row r="1019" spans="6:6" x14ac:dyDescent="0.2">
      <c r="F1019" s="12"/>
    </row>
    <row r="1020" spans="6:6" x14ac:dyDescent="0.2">
      <c r="F1020" s="12"/>
    </row>
    <row r="1021" spans="6:6" x14ac:dyDescent="0.2">
      <c r="F1021" s="12"/>
    </row>
    <row r="1022" spans="6:6" x14ac:dyDescent="0.2">
      <c r="F1022" s="12"/>
    </row>
    <row r="1023" spans="6:6" x14ac:dyDescent="0.2">
      <c r="F1023" s="12"/>
    </row>
    <row r="1024" spans="6:6" x14ac:dyDescent="0.2">
      <c r="F1024" s="12"/>
    </row>
    <row r="1025" spans="6:6" x14ac:dyDescent="0.2">
      <c r="F1025" s="12"/>
    </row>
    <row r="1026" spans="6:6" x14ac:dyDescent="0.2">
      <c r="F1026" s="12"/>
    </row>
    <row r="1027" spans="6:6" x14ac:dyDescent="0.2">
      <c r="F1027" s="12"/>
    </row>
    <row r="1028" spans="6:6" x14ac:dyDescent="0.2">
      <c r="F1028" s="12"/>
    </row>
    <row r="1029" spans="6:6" x14ac:dyDescent="0.2">
      <c r="F1029" s="12"/>
    </row>
    <row r="1030" spans="6:6" x14ac:dyDescent="0.2">
      <c r="F1030" s="1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3:Q54"/>
  <sheetViews>
    <sheetView topLeftCell="C4" zoomScaleNormal="100" workbookViewId="0">
      <selection activeCell="H56" sqref="H56"/>
    </sheetView>
  </sheetViews>
  <sheetFormatPr defaultRowHeight="12.75" x14ac:dyDescent="0.2"/>
  <cols>
    <col min="1" max="1" width="11.42578125" style="4" customWidth="1"/>
    <col min="2" max="2" width="10.42578125" style="4" customWidth="1"/>
    <col min="3" max="5" width="9.140625" style="4"/>
    <col min="6" max="6" width="11.28515625" style="4" customWidth="1"/>
    <col min="7" max="7" width="9.140625" style="4"/>
    <col min="8" max="8" width="14" style="4" customWidth="1"/>
    <col min="9" max="9" width="13.7109375" style="4" customWidth="1"/>
    <col min="10" max="14" width="9.140625" style="4"/>
    <col min="15" max="15" width="12.7109375" style="4" bestFit="1" customWidth="1"/>
    <col min="16" max="16384" width="9.140625" style="4"/>
  </cols>
  <sheetData>
    <row r="3" spans="1:13" x14ac:dyDescent="0.2">
      <c r="B3" s="14"/>
      <c r="C3" s="14"/>
      <c r="D3" s="14"/>
      <c r="E3" s="14"/>
      <c r="F3" s="14"/>
      <c r="G3" s="14"/>
      <c r="H3" s="14"/>
      <c r="I3" s="14"/>
    </row>
    <row r="4" spans="1:13" ht="25.5" x14ac:dyDescent="0.2">
      <c r="B4" s="14" t="s">
        <v>4</v>
      </c>
      <c r="C4" s="15" t="s">
        <v>105</v>
      </c>
      <c r="D4" s="15" t="s">
        <v>17</v>
      </c>
      <c r="E4" s="15" t="s">
        <v>15</v>
      </c>
      <c r="F4" s="15" t="s">
        <v>19</v>
      </c>
      <c r="G4" s="15" t="s">
        <v>102</v>
      </c>
      <c r="H4" s="15" t="s">
        <v>53</v>
      </c>
      <c r="I4" s="15" t="s">
        <v>18</v>
      </c>
      <c r="J4" s="15" t="s">
        <v>20</v>
      </c>
      <c r="K4" s="15" t="s">
        <v>26</v>
      </c>
    </row>
    <row r="5" spans="1:13" ht="14.25" customHeight="1" x14ac:dyDescent="0.2">
      <c r="B5" s="13" t="s">
        <v>12</v>
      </c>
      <c r="J5" s="21"/>
    </row>
    <row r="6" spans="1:13" x14ac:dyDescent="0.2">
      <c r="A6" s="13"/>
      <c r="B6" s="13">
        <v>42009</v>
      </c>
      <c r="C6" s="4">
        <v>1</v>
      </c>
      <c r="D6" s="29">
        <v>1</v>
      </c>
      <c r="E6" s="29">
        <v>1</v>
      </c>
      <c r="J6" s="21">
        <v>0</v>
      </c>
      <c r="K6" s="4">
        <v>0</v>
      </c>
    </row>
    <row r="7" spans="1:13" x14ac:dyDescent="0.2">
      <c r="A7" s="13"/>
      <c r="B7" s="13">
        <v>42027</v>
      </c>
      <c r="C7" s="4">
        <v>1</v>
      </c>
      <c r="D7" s="29">
        <v>1</v>
      </c>
      <c r="E7" s="29">
        <v>1</v>
      </c>
      <c r="J7" s="21">
        <f t="shared" ref="J7:J17" si="0">SUM(C7:I7)*(B7-B6)/30</f>
        <v>1.8</v>
      </c>
      <c r="K7" s="21">
        <f>SUM(D7:E7)*(B7-B6)/30</f>
        <v>1.2</v>
      </c>
    </row>
    <row r="8" spans="1:13" x14ac:dyDescent="0.2">
      <c r="A8" s="13"/>
      <c r="B8" s="13">
        <v>42030</v>
      </c>
      <c r="C8" s="29">
        <v>1</v>
      </c>
      <c r="D8" s="29">
        <v>1</v>
      </c>
      <c r="E8" s="29">
        <v>1</v>
      </c>
      <c r="J8" s="21">
        <f t="shared" si="0"/>
        <v>0.3</v>
      </c>
      <c r="K8" s="21">
        <f>SUM(C8:E8)*(B8-B7)/30</f>
        <v>0.3</v>
      </c>
    </row>
    <row r="9" spans="1:13" x14ac:dyDescent="0.2">
      <c r="A9" s="13"/>
      <c r="B9" s="13">
        <v>42041</v>
      </c>
      <c r="C9" s="29">
        <v>1</v>
      </c>
      <c r="D9" s="29">
        <v>1</v>
      </c>
      <c r="E9" s="29">
        <v>1</v>
      </c>
      <c r="J9" s="21">
        <f t="shared" si="0"/>
        <v>1.1000000000000001</v>
      </c>
      <c r="K9" s="21">
        <f>SUM(C9:E9)*(B9-B8)/30</f>
        <v>1.1000000000000001</v>
      </c>
    </row>
    <row r="10" spans="1:13" x14ac:dyDescent="0.2">
      <c r="A10" s="13"/>
      <c r="B10" s="13">
        <v>42044</v>
      </c>
      <c r="C10" s="29">
        <v>1</v>
      </c>
      <c r="D10" s="29">
        <v>1</v>
      </c>
      <c r="E10" s="29">
        <v>1</v>
      </c>
      <c r="J10" s="21">
        <f t="shared" si="0"/>
        <v>0.3</v>
      </c>
      <c r="K10" s="21">
        <f>SUM(C10:E10)*(B10-B9)/30</f>
        <v>0.3</v>
      </c>
    </row>
    <row r="11" spans="1:13" x14ac:dyDescent="0.2">
      <c r="A11" s="13"/>
      <c r="B11" s="13">
        <v>42048</v>
      </c>
      <c r="C11" s="29">
        <v>1</v>
      </c>
      <c r="D11" s="29">
        <v>1</v>
      </c>
      <c r="E11" s="29">
        <v>1</v>
      </c>
      <c r="J11" s="21">
        <f t="shared" si="0"/>
        <v>0.4</v>
      </c>
      <c r="K11" s="21">
        <f>SUM(C11:E11)*(B11-B10)/30</f>
        <v>0.4</v>
      </c>
    </row>
    <row r="12" spans="1:13" x14ac:dyDescent="0.2">
      <c r="A12" s="13"/>
      <c r="B12" s="13">
        <v>42051</v>
      </c>
      <c r="C12" s="4">
        <v>1</v>
      </c>
      <c r="D12" s="4">
        <v>1</v>
      </c>
      <c r="E12" s="29">
        <v>1</v>
      </c>
      <c r="G12" s="29">
        <v>1</v>
      </c>
      <c r="I12" s="4">
        <v>1</v>
      </c>
      <c r="J12" s="21">
        <f t="shared" si="0"/>
        <v>0.5</v>
      </c>
      <c r="K12" s="21">
        <f>SUM(G12,E12)*(B12-B11)/30</f>
        <v>0.2</v>
      </c>
      <c r="M12" s="21"/>
    </row>
    <row r="13" spans="1:13" x14ac:dyDescent="0.2">
      <c r="A13" s="13"/>
      <c r="B13" s="13">
        <v>42055</v>
      </c>
      <c r="C13" s="4">
        <v>1</v>
      </c>
      <c r="D13" s="4">
        <v>1</v>
      </c>
      <c r="E13" s="29">
        <v>1</v>
      </c>
      <c r="G13" s="29">
        <v>1</v>
      </c>
      <c r="I13" s="4">
        <v>1</v>
      </c>
      <c r="J13" s="21">
        <f t="shared" si="0"/>
        <v>0.66666666666666663</v>
      </c>
      <c r="K13" s="21">
        <f>SUM(G13,E13)*(B13-B12)/30</f>
        <v>0.26666666666666666</v>
      </c>
      <c r="M13" s="21"/>
    </row>
    <row r="14" spans="1:13" x14ac:dyDescent="0.2">
      <c r="A14" s="13"/>
      <c r="B14" s="13">
        <v>42058</v>
      </c>
      <c r="C14" s="4">
        <v>1</v>
      </c>
      <c r="D14" s="4">
        <v>1</v>
      </c>
      <c r="E14" s="29">
        <v>1</v>
      </c>
      <c r="F14" s="29">
        <v>2</v>
      </c>
      <c r="G14" s="29">
        <v>1</v>
      </c>
      <c r="H14" s="29">
        <v>1</v>
      </c>
      <c r="I14" s="4">
        <v>1</v>
      </c>
      <c r="J14" s="21">
        <f t="shared" si="0"/>
        <v>0.8</v>
      </c>
      <c r="K14" s="21">
        <f>SUM(E14:G14,H14)*(B14-B13)/30</f>
        <v>0.5</v>
      </c>
      <c r="M14" s="21">
        <f t="shared" ref="M14:M44" si="1">F14*(B14-B13)</f>
        <v>6</v>
      </c>
    </row>
    <row r="15" spans="1:13" x14ac:dyDescent="0.2">
      <c r="A15" s="13"/>
      <c r="B15" s="13">
        <v>42062</v>
      </c>
      <c r="C15" s="4">
        <v>1</v>
      </c>
      <c r="D15" s="4">
        <v>1</v>
      </c>
      <c r="E15" s="29">
        <v>1</v>
      </c>
      <c r="F15" s="29">
        <v>2</v>
      </c>
      <c r="G15" s="29">
        <v>1</v>
      </c>
      <c r="H15" s="29">
        <v>1</v>
      </c>
      <c r="I15" s="4">
        <v>1</v>
      </c>
      <c r="J15" s="21">
        <f t="shared" si="0"/>
        <v>1.0666666666666667</v>
      </c>
      <c r="K15" s="21">
        <f>SUM(E15:G15,H15)*(B15-B14)/30</f>
        <v>0.66666666666666663</v>
      </c>
      <c r="L15" s="21"/>
      <c r="M15" s="21">
        <f t="shared" si="1"/>
        <v>8</v>
      </c>
    </row>
    <row r="16" spans="1:13" x14ac:dyDescent="0.2">
      <c r="A16" s="13"/>
      <c r="B16" s="13">
        <v>42069</v>
      </c>
      <c r="C16" s="4">
        <v>1</v>
      </c>
      <c r="D16" s="4">
        <v>1</v>
      </c>
      <c r="E16" s="29">
        <v>1</v>
      </c>
      <c r="F16" s="29">
        <v>2</v>
      </c>
      <c r="G16" s="4">
        <v>1</v>
      </c>
      <c r="H16" s="29">
        <v>1</v>
      </c>
      <c r="I16" s="4">
        <v>1</v>
      </c>
      <c r="J16" s="21">
        <f t="shared" si="0"/>
        <v>1.8666666666666667</v>
      </c>
      <c r="K16" s="21">
        <f t="shared" ref="K16:K23" si="2">SUM(E16:F16,H16)*(B16-B15)/30</f>
        <v>0.93333333333333335</v>
      </c>
      <c r="M16" s="21">
        <f t="shared" si="1"/>
        <v>14</v>
      </c>
    </row>
    <row r="17" spans="1:13" x14ac:dyDescent="0.2">
      <c r="A17" s="13"/>
      <c r="B17" s="13">
        <v>42076</v>
      </c>
      <c r="C17" s="4">
        <v>1</v>
      </c>
      <c r="D17" s="4">
        <v>1</v>
      </c>
      <c r="E17" s="29">
        <v>1</v>
      </c>
      <c r="F17" s="29">
        <v>2</v>
      </c>
      <c r="G17" s="4">
        <v>1</v>
      </c>
      <c r="H17" s="29">
        <v>1</v>
      </c>
      <c r="I17" s="4">
        <v>1</v>
      </c>
      <c r="J17" s="21">
        <f t="shared" si="0"/>
        <v>1.8666666666666667</v>
      </c>
      <c r="K17" s="21">
        <f t="shared" si="2"/>
        <v>0.93333333333333335</v>
      </c>
      <c r="M17" s="21">
        <f t="shared" si="1"/>
        <v>14</v>
      </c>
    </row>
    <row r="18" spans="1:13" x14ac:dyDescent="0.2">
      <c r="A18" s="13"/>
      <c r="B18" s="13">
        <v>42079</v>
      </c>
      <c r="C18" s="4">
        <v>1</v>
      </c>
      <c r="D18" s="4">
        <v>1</v>
      </c>
      <c r="E18" s="29">
        <v>1</v>
      </c>
      <c r="F18" s="29">
        <v>2</v>
      </c>
      <c r="G18" s="4">
        <v>1</v>
      </c>
      <c r="H18" s="29">
        <v>1</v>
      </c>
      <c r="I18" s="4">
        <v>1</v>
      </c>
      <c r="J18" s="21">
        <f t="shared" ref="J18:J47" si="3">SUM(C18:I18)*(B18-B17)/30</f>
        <v>0.8</v>
      </c>
      <c r="K18" s="21">
        <f t="shared" si="2"/>
        <v>0.4</v>
      </c>
      <c r="M18" s="21">
        <f t="shared" si="1"/>
        <v>6</v>
      </c>
    </row>
    <row r="19" spans="1:13" x14ac:dyDescent="0.2">
      <c r="A19" s="13"/>
      <c r="B19" s="13">
        <v>42083</v>
      </c>
      <c r="C19" s="4">
        <v>1</v>
      </c>
      <c r="D19" s="4">
        <v>1</v>
      </c>
      <c r="E19" s="29">
        <v>1</v>
      </c>
      <c r="F19" s="29">
        <v>2</v>
      </c>
      <c r="G19" s="4">
        <v>1</v>
      </c>
      <c r="H19" s="29">
        <v>1</v>
      </c>
      <c r="I19" s="4">
        <v>1</v>
      </c>
      <c r="J19" s="21">
        <f t="shared" si="3"/>
        <v>1.0666666666666667</v>
      </c>
      <c r="K19" s="21">
        <f t="shared" si="2"/>
        <v>0.53333333333333333</v>
      </c>
      <c r="M19" s="21">
        <f t="shared" si="1"/>
        <v>8</v>
      </c>
    </row>
    <row r="20" spans="1:13" x14ac:dyDescent="0.2">
      <c r="A20" s="13"/>
      <c r="B20" s="13">
        <v>42086</v>
      </c>
      <c r="C20" s="4">
        <v>1</v>
      </c>
      <c r="D20" s="4">
        <v>1</v>
      </c>
      <c r="E20" s="29">
        <v>1</v>
      </c>
      <c r="F20" s="29">
        <v>3</v>
      </c>
      <c r="G20" s="4">
        <v>1</v>
      </c>
      <c r="H20" s="29">
        <v>2</v>
      </c>
      <c r="I20" s="4">
        <v>1</v>
      </c>
      <c r="J20" s="21">
        <f t="shared" si="3"/>
        <v>1</v>
      </c>
      <c r="K20" s="21">
        <f t="shared" si="2"/>
        <v>0.6</v>
      </c>
      <c r="M20" s="21">
        <f t="shared" si="1"/>
        <v>9</v>
      </c>
    </row>
    <row r="21" spans="1:13" x14ac:dyDescent="0.2">
      <c r="A21" s="13"/>
      <c r="B21" s="13">
        <v>42090</v>
      </c>
      <c r="C21" s="4">
        <v>1</v>
      </c>
      <c r="D21" s="4">
        <v>1</v>
      </c>
      <c r="E21" s="29">
        <v>1</v>
      </c>
      <c r="F21" s="29">
        <v>3</v>
      </c>
      <c r="G21" s="4">
        <v>1</v>
      </c>
      <c r="H21" s="29">
        <v>2</v>
      </c>
      <c r="I21" s="4">
        <v>1</v>
      </c>
      <c r="J21" s="21">
        <f t="shared" si="3"/>
        <v>1.3333333333333333</v>
      </c>
      <c r="K21" s="21">
        <f t="shared" si="2"/>
        <v>0.8</v>
      </c>
      <c r="M21" s="21">
        <f t="shared" si="1"/>
        <v>12</v>
      </c>
    </row>
    <row r="22" spans="1:13" x14ac:dyDescent="0.2">
      <c r="A22" s="13"/>
      <c r="B22" s="13">
        <v>42093</v>
      </c>
      <c r="C22" s="4">
        <v>1</v>
      </c>
      <c r="D22" s="4">
        <v>1</v>
      </c>
      <c r="E22" s="29">
        <v>1</v>
      </c>
      <c r="F22" s="29">
        <v>3</v>
      </c>
      <c r="G22" s="4">
        <v>1</v>
      </c>
      <c r="H22" s="29">
        <v>2</v>
      </c>
      <c r="I22" s="4">
        <v>1</v>
      </c>
      <c r="J22" s="21">
        <f t="shared" si="3"/>
        <v>1</v>
      </c>
      <c r="K22" s="21">
        <f t="shared" si="2"/>
        <v>0.6</v>
      </c>
      <c r="M22" s="21">
        <f t="shared" si="1"/>
        <v>9</v>
      </c>
    </row>
    <row r="23" spans="1:13" x14ac:dyDescent="0.2">
      <c r="A23" s="13"/>
      <c r="B23" s="13">
        <v>42097</v>
      </c>
      <c r="C23" s="4">
        <v>1</v>
      </c>
      <c r="D23" s="4">
        <v>1</v>
      </c>
      <c r="E23" s="29">
        <v>1</v>
      </c>
      <c r="F23" s="29">
        <v>3</v>
      </c>
      <c r="G23" s="4">
        <v>1</v>
      </c>
      <c r="H23" s="29">
        <v>2</v>
      </c>
      <c r="I23" s="4">
        <v>1</v>
      </c>
      <c r="J23" s="21">
        <f t="shared" si="3"/>
        <v>1.3333333333333333</v>
      </c>
      <c r="K23" s="21">
        <f t="shared" si="2"/>
        <v>0.8</v>
      </c>
      <c r="M23" s="21">
        <f t="shared" si="1"/>
        <v>12</v>
      </c>
    </row>
    <row r="24" spans="1:13" x14ac:dyDescent="0.2">
      <c r="A24" s="13"/>
      <c r="B24" s="13">
        <v>42100</v>
      </c>
      <c r="C24" s="4">
        <v>1</v>
      </c>
      <c r="D24" s="4">
        <v>1</v>
      </c>
      <c r="E24" s="4">
        <v>1</v>
      </c>
      <c r="F24" s="29">
        <v>4</v>
      </c>
      <c r="G24" s="4">
        <v>1</v>
      </c>
      <c r="H24" s="29">
        <v>2</v>
      </c>
      <c r="I24" s="4">
        <v>1</v>
      </c>
      <c r="J24" s="21">
        <f t="shared" si="3"/>
        <v>1.1000000000000001</v>
      </c>
      <c r="K24" s="21">
        <f>SUM(F24,H24)*(B24-B23)/30</f>
        <v>0.6</v>
      </c>
      <c r="M24" s="21">
        <f t="shared" si="1"/>
        <v>12</v>
      </c>
    </row>
    <row r="25" spans="1:13" x14ac:dyDescent="0.2">
      <c r="A25" s="13"/>
      <c r="B25" s="13">
        <v>42104</v>
      </c>
      <c r="C25" s="4">
        <v>1</v>
      </c>
      <c r="D25" s="4">
        <v>1</v>
      </c>
      <c r="E25" s="4">
        <v>1</v>
      </c>
      <c r="F25" s="29">
        <v>4</v>
      </c>
      <c r="G25" s="4">
        <v>1</v>
      </c>
      <c r="H25" s="29">
        <v>2</v>
      </c>
      <c r="I25" s="4">
        <v>1</v>
      </c>
      <c r="J25" s="21">
        <f t="shared" si="3"/>
        <v>1.4666666666666666</v>
      </c>
      <c r="K25" s="21">
        <f t="shared" ref="K25:K31" si="4">SUM(F25,H25)*(B25-B24)/30</f>
        <v>0.8</v>
      </c>
      <c r="M25" s="21">
        <f t="shared" si="1"/>
        <v>16</v>
      </c>
    </row>
    <row r="26" spans="1:13" x14ac:dyDescent="0.2">
      <c r="A26" s="13"/>
      <c r="B26" s="13">
        <v>42107</v>
      </c>
      <c r="C26" s="4">
        <v>1</v>
      </c>
      <c r="D26" s="4">
        <v>1</v>
      </c>
      <c r="E26" s="4">
        <v>1</v>
      </c>
      <c r="F26" s="29">
        <v>5</v>
      </c>
      <c r="G26" s="4">
        <v>1</v>
      </c>
      <c r="H26" s="29">
        <v>2</v>
      </c>
      <c r="I26" s="4">
        <v>1</v>
      </c>
      <c r="J26" s="21">
        <f t="shared" si="3"/>
        <v>1.2</v>
      </c>
      <c r="K26" s="21">
        <f t="shared" si="4"/>
        <v>0.7</v>
      </c>
      <c r="M26" s="21">
        <f t="shared" si="1"/>
        <v>15</v>
      </c>
    </row>
    <row r="27" spans="1:13" x14ac:dyDescent="0.2">
      <c r="A27" s="13"/>
      <c r="B27" s="13">
        <v>42111</v>
      </c>
      <c r="C27" s="4">
        <v>1</v>
      </c>
      <c r="D27" s="4">
        <v>1</v>
      </c>
      <c r="E27" s="4">
        <v>1</v>
      </c>
      <c r="F27" s="29">
        <v>5</v>
      </c>
      <c r="G27" s="4">
        <v>1</v>
      </c>
      <c r="H27" s="29">
        <v>2</v>
      </c>
      <c r="I27" s="4">
        <v>1</v>
      </c>
      <c r="J27" s="21">
        <f t="shared" si="3"/>
        <v>1.6</v>
      </c>
      <c r="K27" s="21">
        <f t="shared" si="4"/>
        <v>0.93333333333333335</v>
      </c>
      <c r="M27" s="21">
        <f t="shared" si="1"/>
        <v>20</v>
      </c>
    </row>
    <row r="28" spans="1:13" x14ac:dyDescent="0.2">
      <c r="A28" s="13"/>
      <c r="B28" s="13">
        <v>42114</v>
      </c>
      <c r="C28" s="4">
        <v>1</v>
      </c>
      <c r="D28" s="4">
        <v>1</v>
      </c>
      <c r="E28" s="4">
        <v>1</v>
      </c>
      <c r="F28" s="29">
        <v>5</v>
      </c>
      <c r="G28" s="4">
        <v>1</v>
      </c>
      <c r="H28" s="29">
        <v>2</v>
      </c>
      <c r="I28" s="4">
        <v>1</v>
      </c>
      <c r="J28" s="21">
        <f t="shared" si="3"/>
        <v>1.2</v>
      </c>
      <c r="K28" s="21">
        <f t="shared" si="4"/>
        <v>0.7</v>
      </c>
      <c r="M28" s="21">
        <f t="shared" si="1"/>
        <v>15</v>
      </c>
    </row>
    <row r="29" spans="1:13" x14ac:dyDescent="0.2">
      <c r="A29" s="13"/>
      <c r="B29" s="13">
        <v>42118</v>
      </c>
      <c r="C29" s="4">
        <v>1</v>
      </c>
      <c r="D29" s="4">
        <v>1</v>
      </c>
      <c r="E29" s="4">
        <v>1</v>
      </c>
      <c r="F29" s="29">
        <v>5</v>
      </c>
      <c r="G29" s="4">
        <v>1</v>
      </c>
      <c r="H29" s="29">
        <v>2</v>
      </c>
      <c r="I29" s="4">
        <v>1</v>
      </c>
      <c r="J29" s="21">
        <f t="shared" si="3"/>
        <v>1.6</v>
      </c>
      <c r="K29" s="21">
        <f t="shared" si="4"/>
        <v>0.93333333333333335</v>
      </c>
      <c r="M29" s="21">
        <f t="shared" si="1"/>
        <v>20</v>
      </c>
    </row>
    <row r="30" spans="1:13" x14ac:dyDescent="0.2">
      <c r="A30" s="13"/>
      <c r="B30" s="13">
        <v>42121</v>
      </c>
      <c r="C30" s="4">
        <v>1</v>
      </c>
      <c r="D30" s="4">
        <v>1</v>
      </c>
      <c r="E30" s="4">
        <v>1</v>
      </c>
      <c r="F30" s="29">
        <v>5</v>
      </c>
      <c r="G30" s="4">
        <v>1</v>
      </c>
      <c r="H30" s="29">
        <v>2</v>
      </c>
      <c r="I30" s="4">
        <v>1</v>
      </c>
      <c r="J30" s="21">
        <f t="shared" si="3"/>
        <v>1.2</v>
      </c>
      <c r="K30" s="21">
        <f t="shared" si="4"/>
        <v>0.7</v>
      </c>
      <c r="M30" s="21">
        <f t="shared" si="1"/>
        <v>15</v>
      </c>
    </row>
    <row r="31" spans="1:13" x14ac:dyDescent="0.2">
      <c r="A31" s="13"/>
      <c r="B31" s="13">
        <v>42125</v>
      </c>
      <c r="C31" s="4">
        <v>1</v>
      </c>
      <c r="D31" s="4">
        <v>1</v>
      </c>
      <c r="E31" s="4">
        <v>1</v>
      </c>
      <c r="F31" s="29">
        <v>5</v>
      </c>
      <c r="G31" s="4">
        <v>1</v>
      </c>
      <c r="H31" s="29">
        <v>2</v>
      </c>
      <c r="I31" s="4">
        <v>1</v>
      </c>
      <c r="J31" s="21">
        <f t="shared" si="3"/>
        <v>1.6</v>
      </c>
      <c r="K31" s="21">
        <f t="shared" si="4"/>
        <v>0.93333333333333335</v>
      </c>
      <c r="M31" s="21">
        <f t="shared" si="1"/>
        <v>20</v>
      </c>
    </row>
    <row r="32" spans="1:13" x14ac:dyDescent="0.2">
      <c r="A32" s="13"/>
      <c r="B32" s="13">
        <v>42128</v>
      </c>
      <c r="C32" s="4">
        <v>1</v>
      </c>
      <c r="D32" s="29">
        <v>1</v>
      </c>
      <c r="E32" s="4">
        <v>1</v>
      </c>
      <c r="F32" s="29">
        <v>5</v>
      </c>
      <c r="G32" s="4">
        <v>1</v>
      </c>
      <c r="I32" s="4">
        <v>1</v>
      </c>
      <c r="J32" s="21">
        <f t="shared" si="3"/>
        <v>1</v>
      </c>
      <c r="K32" s="21">
        <f t="shared" ref="K32:K37" si="5">SUM(D32,F32)*(B32-B31)/30</f>
        <v>0.6</v>
      </c>
      <c r="M32" s="21">
        <f t="shared" si="1"/>
        <v>15</v>
      </c>
    </row>
    <row r="33" spans="1:17" x14ac:dyDescent="0.2">
      <c r="A33" s="13"/>
      <c r="B33" s="13">
        <v>42139</v>
      </c>
      <c r="C33" s="4">
        <v>1</v>
      </c>
      <c r="D33" s="29">
        <v>1</v>
      </c>
      <c r="E33" s="4">
        <v>1</v>
      </c>
      <c r="F33" s="29">
        <v>5</v>
      </c>
      <c r="G33" s="4">
        <v>1</v>
      </c>
      <c r="I33" s="4">
        <v>1</v>
      </c>
      <c r="J33" s="21">
        <f t="shared" si="3"/>
        <v>3.6666666666666665</v>
      </c>
      <c r="K33" s="21">
        <f t="shared" si="5"/>
        <v>2.2000000000000002</v>
      </c>
      <c r="M33" s="21">
        <f t="shared" si="1"/>
        <v>55</v>
      </c>
    </row>
    <row r="34" spans="1:17" x14ac:dyDescent="0.2">
      <c r="A34" s="13"/>
      <c r="B34" s="13">
        <v>42142</v>
      </c>
      <c r="C34" s="4">
        <v>1</v>
      </c>
      <c r="D34" s="29">
        <v>1</v>
      </c>
      <c r="E34" s="4">
        <v>1</v>
      </c>
      <c r="F34" s="29">
        <v>4</v>
      </c>
      <c r="G34" s="4">
        <v>1</v>
      </c>
      <c r="I34" s="4">
        <v>1</v>
      </c>
      <c r="J34" s="21">
        <f t="shared" si="3"/>
        <v>0.9</v>
      </c>
      <c r="K34" s="21">
        <f t="shared" si="5"/>
        <v>0.5</v>
      </c>
      <c r="M34" s="21">
        <f t="shared" si="1"/>
        <v>12</v>
      </c>
    </row>
    <row r="35" spans="1:17" x14ac:dyDescent="0.2">
      <c r="A35" s="13"/>
      <c r="B35" s="13">
        <v>42146</v>
      </c>
      <c r="C35" s="4">
        <v>1</v>
      </c>
      <c r="D35" s="29">
        <v>1</v>
      </c>
      <c r="E35" s="4">
        <v>1</v>
      </c>
      <c r="F35" s="29">
        <v>4</v>
      </c>
      <c r="G35" s="4">
        <v>1</v>
      </c>
      <c r="I35" s="4">
        <v>1</v>
      </c>
      <c r="J35" s="21">
        <f t="shared" si="3"/>
        <v>1.2</v>
      </c>
      <c r="K35" s="21">
        <f t="shared" si="5"/>
        <v>0.66666666666666663</v>
      </c>
      <c r="M35" s="21">
        <f t="shared" si="1"/>
        <v>16</v>
      </c>
    </row>
    <row r="36" spans="1:17" x14ac:dyDescent="0.2">
      <c r="B36" s="13">
        <v>42149</v>
      </c>
      <c r="C36" s="4">
        <v>1</v>
      </c>
      <c r="D36" s="29">
        <v>1</v>
      </c>
      <c r="E36" s="4">
        <v>1</v>
      </c>
      <c r="F36" s="29">
        <v>4</v>
      </c>
      <c r="G36" s="4">
        <v>1</v>
      </c>
      <c r="I36" s="4">
        <v>1</v>
      </c>
      <c r="J36" s="21">
        <f t="shared" si="3"/>
        <v>0.9</v>
      </c>
      <c r="K36" s="21">
        <f t="shared" si="5"/>
        <v>0.5</v>
      </c>
      <c r="M36" s="21">
        <f t="shared" si="1"/>
        <v>12</v>
      </c>
    </row>
    <row r="37" spans="1:17" x14ac:dyDescent="0.2">
      <c r="B37" s="13">
        <v>42153</v>
      </c>
      <c r="C37" s="4">
        <v>1</v>
      </c>
      <c r="D37" s="29">
        <v>1</v>
      </c>
      <c r="E37" s="4">
        <v>1</v>
      </c>
      <c r="F37" s="29">
        <v>4</v>
      </c>
      <c r="G37" s="4">
        <v>1</v>
      </c>
      <c r="I37" s="4">
        <v>1</v>
      </c>
      <c r="J37" s="21">
        <f t="shared" si="3"/>
        <v>1.2</v>
      </c>
      <c r="K37" s="21">
        <f t="shared" si="5"/>
        <v>0.66666666666666663</v>
      </c>
      <c r="M37" s="21">
        <f t="shared" si="1"/>
        <v>16</v>
      </c>
    </row>
    <row r="38" spans="1:17" x14ac:dyDescent="0.2">
      <c r="B38" s="13">
        <v>42167</v>
      </c>
      <c r="C38" s="4">
        <v>1</v>
      </c>
      <c r="D38" s="4">
        <v>1</v>
      </c>
      <c r="E38" s="4">
        <v>1</v>
      </c>
      <c r="F38" s="29">
        <v>4</v>
      </c>
      <c r="G38" s="4">
        <v>1</v>
      </c>
      <c r="I38" s="4">
        <v>1</v>
      </c>
      <c r="J38" s="21">
        <f t="shared" si="3"/>
        <v>4.2</v>
      </c>
      <c r="K38" s="21">
        <f t="shared" ref="K38:K44" si="6">SUM(F38)*(B38-B37)/30</f>
        <v>1.8666666666666667</v>
      </c>
      <c r="M38" s="21">
        <f t="shared" si="1"/>
        <v>56</v>
      </c>
    </row>
    <row r="39" spans="1:17" x14ac:dyDescent="0.2">
      <c r="B39" s="13">
        <v>42170</v>
      </c>
      <c r="C39" s="4">
        <v>1</v>
      </c>
      <c r="D39" s="4">
        <v>1</v>
      </c>
      <c r="E39" s="4">
        <v>1</v>
      </c>
      <c r="F39" s="29">
        <v>4</v>
      </c>
      <c r="G39" s="4">
        <v>1</v>
      </c>
      <c r="I39" s="4">
        <v>1</v>
      </c>
      <c r="J39" s="21">
        <f t="shared" si="3"/>
        <v>0.9</v>
      </c>
      <c r="K39" s="21">
        <f t="shared" si="6"/>
        <v>0.4</v>
      </c>
      <c r="M39" s="21">
        <f t="shared" si="1"/>
        <v>12</v>
      </c>
    </row>
    <row r="40" spans="1:17" x14ac:dyDescent="0.2">
      <c r="B40" s="13">
        <v>42181</v>
      </c>
      <c r="C40" s="4">
        <v>1</v>
      </c>
      <c r="D40" s="4">
        <v>1</v>
      </c>
      <c r="E40" s="4">
        <v>1</v>
      </c>
      <c r="F40" s="29">
        <v>4</v>
      </c>
      <c r="G40" s="4">
        <v>1</v>
      </c>
      <c r="I40" s="4">
        <v>1</v>
      </c>
      <c r="J40" s="21">
        <f t="shared" si="3"/>
        <v>3.3</v>
      </c>
      <c r="K40" s="21">
        <f t="shared" si="6"/>
        <v>1.4666666666666666</v>
      </c>
      <c r="M40" s="21">
        <f t="shared" si="1"/>
        <v>44</v>
      </c>
    </row>
    <row r="41" spans="1:17" x14ac:dyDescent="0.2">
      <c r="B41" s="13">
        <v>42184</v>
      </c>
      <c r="C41" s="4">
        <v>1</v>
      </c>
      <c r="D41" s="4">
        <v>1</v>
      </c>
      <c r="E41" s="4">
        <v>1</v>
      </c>
      <c r="F41" s="29">
        <v>4</v>
      </c>
      <c r="G41" s="4">
        <v>1</v>
      </c>
      <c r="I41" s="4">
        <v>1</v>
      </c>
      <c r="J41" s="21">
        <f t="shared" si="3"/>
        <v>0.9</v>
      </c>
      <c r="K41" s="21">
        <f t="shared" si="6"/>
        <v>0.4</v>
      </c>
      <c r="M41" s="21">
        <f t="shared" si="1"/>
        <v>12</v>
      </c>
    </row>
    <row r="42" spans="1:17" x14ac:dyDescent="0.2">
      <c r="B42" s="13">
        <v>42195</v>
      </c>
      <c r="C42" s="4">
        <v>1</v>
      </c>
      <c r="D42" s="4">
        <v>1</v>
      </c>
      <c r="E42" s="4">
        <v>1</v>
      </c>
      <c r="F42" s="29">
        <v>4</v>
      </c>
      <c r="G42" s="4">
        <v>1</v>
      </c>
      <c r="I42" s="4">
        <v>1</v>
      </c>
      <c r="J42" s="21">
        <f t="shared" si="3"/>
        <v>3.3</v>
      </c>
      <c r="K42" s="21">
        <f t="shared" si="6"/>
        <v>1.4666666666666666</v>
      </c>
      <c r="M42" s="21">
        <f t="shared" si="1"/>
        <v>44</v>
      </c>
    </row>
    <row r="43" spans="1:17" x14ac:dyDescent="0.2">
      <c r="B43" s="13">
        <v>42202</v>
      </c>
      <c r="C43" s="4">
        <v>1</v>
      </c>
      <c r="D43" s="4">
        <v>1</v>
      </c>
      <c r="E43" s="4">
        <v>1</v>
      </c>
      <c r="F43" s="29">
        <v>3</v>
      </c>
      <c r="G43" s="4">
        <v>1</v>
      </c>
      <c r="I43" s="4">
        <v>1</v>
      </c>
      <c r="J43" s="21">
        <f t="shared" si="3"/>
        <v>1.8666666666666667</v>
      </c>
      <c r="K43" s="21">
        <f t="shared" si="6"/>
        <v>0.7</v>
      </c>
      <c r="M43" s="21">
        <f t="shared" si="1"/>
        <v>21</v>
      </c>
    </row>
    <row r="44" spans="1:17" x14ac:dyDescent="0.2">
      <c r="B44" s="13">
        <v>42216</v>
      </c>
      <c r="C44" s="4">
        <v>1</v>
      </c>
      <c r="D44" s="4">
        <v>1</v>
      </c>
      <c r="E44" s="4">
        <v>1</v>
      </c>
      <c r="F44" s="29">
        <v>1</v>
      </c>
      <c r="G44" s="4">
        <v>1</v>
      </c>
      <c r="I44" s="4">
        <v>1</v>
      </c>
      <c r="J44" s="21">
        <f t="shared" si="3"/>
        <v>2.8</v>
      </c>
      <c r="K44" s="21">
        <f t="shared" si="6"/>
        <v>0.46666666666666667</v>
      </c>
      <c r="M44" s="21">
        <f t="shared" si="1"/>
        <v>14</v>
      </c>
      <c r="O44" s="4" t="s">
        <v>27</v>
      </c>
      <c r="P44" s="21">
        <f>SUM(M14:M44)/(B44-B14)</f>
        <v>3.5443037974683542</v>
      </c>
    </row>
    <row r="45" spans="1:17" x14ac:dyDescent="0.2">
      <c r="B45" s="13">
        <v>42219</v>
      </c>
      <c r="C45" s="4">
        <v>1</v>
      </c>
      <c r="D45" s="29">
        <v>1</v>
      </c>
      <c r="E45" s="4">
        <v>1</v>
      </c>
      <c r="G45" s="4">
        <v>1</v>
      </c>
      <c r="I45" s="29">
        <v>2</v>
      </c>
      <c r="J45" s="21">
        <f t="shared" si="3"/>
        <v>0.6</v>
      </c>
      <c r="K45" s="21">
        <f>SUM(D45,I45)*(B45-B44)/30</f>
        <v>0.3</v>
      </c>
      <c r="O45" s="4" t="s">
        <v>63</v>
      </c>
      <c r="P45" s="21">
        <f>30*J53/(B48-B6)</f>
        <v>7.5276595744680854</v>
      </c>
      <c r="Q45" s="9">
        <f>P45/12</f>
        <v>0.62730496453900708</v>
      </c>
    </row>
    <row r="46" spans="1:17" x14ac:dyDescent="0.2">
      <c r="B46" s="13">
        <v>42230</v>
      </c>
      <c r="C46" s="4">
        <v>1</v>
      </c>
      <c r="D46" s="29">
        <v>1</v>
      </c>
      <c r="E46" s="4">
        <v>1</v>
      </c>
      <c r="G46" s="4">
        <v>1</v>
      </c>
      <c r="I46" s="29">
        <v>2</v>
      </c>
      <c r="J46" s="21">
        <f t="shared" si="3"/>
        <v>2.2000000000000002</v>
      </c>
      <c r="K46" s="21">
        <f>SUM(D46,I46)*(B46-B45)/30</f>
        <v>1.1000000000000001</v>
      </c>
    </row>
    <row r="47" spans="1:17" x14ac:dyDescent="0.2">
      <c r="B47" s="13">
        <v>42233</v>
      </c>
      <c r="C47" s="29">
        <v>1</v>
      </c>
      <c r="D47" s="29">
        <v>1</v>
      </c>
      <c r="E47" s="29">
        <v>1</v>
      </c>
      <c r="G47" s="29">
        <v>1</v>
      </c>
      <c r="J47" s="21">
        <f t="shared" si="3"/>
        <v>0.4</v>
      </c>
      <c r="K47" s="21">
        <f>SUM(C47:E47,G47)*(B47-B46)/30</f>
        <v>0.4</v>
      </c>
    </row>
    <row r="48" spans="1:17" x14ac:dyDescent="0.2">
      <c r="B48" s="13">
        <v>42244</v>
      </c>
      <c r="C48" s="29">
        <v>1</v>
      </c>
      <c r="D48" s="29">
        <v>1</v>
      </c>
      <c r="E48" s="29">
        <v>1</v>
      </c>
      <c r="G48" s="29">
        <v>1</v>
      </c>
      <c r="J48" s="21">
        <f>SUM(C48:I48)*(B48-B47)/30</f>
        <v>1.4666666666666666</v>
      </c>
      <c r="K48" s="21">
        <f>SUM(C48:E48,G48)*(B48-B47)/30</f>
        <v>1.4666666666666666</v>
      </c>
    </row>
    <row r="49" spans="2:11" x14ac:dyDescent="0.2">
      <c r="B49" s="13"/>
      <c r="J49" s="21"/>
    </row>
    <row r="50" spans="2:11" x14ac:dyDescent="0.2">
      <c r="B50" s="13"/>
      <c r="J50" s="21"/>
    </row>
    <row r="53" spans="2:11" x14ac:dyDescent="0.2">
      <c r="I53" s="4" t="s">
        <v>21</v>
      </c>
      <c r="J53" s="21">
        <f>SUM(J6:J48)</f>
        <v>58.966666666666669</v>
      </c>
      <c r="K53" s="21">
        <f>SUM(K6:K48)</f>
        <v>31.999999999999993</v>
      </c>
    </row>
    <row r="54" spans="2:11" x14ac:dyDescent="0.2">
      <c r="F54" s="21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tabSelected="1" workbookViewId="0">
      <selection activeCell="F16" sqref="F16"/>
    </sheetView>
  </sheetViews>
  <sheetFormatPr defaultRowHeight="12.75" x14ac:dyDescent="0.2"/>
  <cols>
    <col min="2" max="2" width="21.5703125" bestFit="1" customWidth="1"/>
    <col min="3" max="3" width="10.28515625" customWidth="1"/>
    <col min="4" max="4" width="17" bestFit="1" customWidth="1"/>
  </cols>
  <sheetData>
    <row r="1" spans="2:6" x14ac:dyDescent="0.2">
      <c r="B1" s="1"/>
      <c r="C1" s="23"/>
    </row>
    <row r="2" spans="2:6" x14ac:dyDescent="0.2">
      <c r="B2" s="1"/>
      <c r="C2" s="23"/>
    </row>
    <row r="3" spans="2:6" x14ac:dyDescent="0.2">
      <c r="B3" s="1"/>
      <c r="C3" s="24" t="s">
        <v>24</v>
      </c>
      <c r="D3" s="1"/>
    </row>
    <row r="4" spans="2:6" x14ac:dyDescent="0.2">
      <c r="B4" s="1" t="s">
        <v>22</v>
      </c>
      <c r="C4" s="23">
        <f>Staffing!J53</f>
        <v>58.966666666666669</v>
      </c>
      <c r="D4" s="23"/>
    </row>
    <row r="5" spans="2:6" x14ac:dyDescent="0.2">
      <c r="B5" s="1" t="s">
        <v>23</v>
      </c>
      <c r="C5" s="23">
        <f>('Project Plan'!F52-'Project Plan'!F5)/30</f>
        <v>7.833333333333333</v>
      </c>
      <c r="D5" s="23"/>
    </row>
    <row r="6" spans="2:6" x14ac:dyDescent="0.2">
      <c r="B6" s="1" t="s">
        <v>25</v>
      </c>
      <c r="C6" s="23">
        <f>Staffing!$J$53*30/(Staffing!$B$48-Staffing!B6)</f>
        <v>7.5276595744680854</v>
      </c>
      <c r="D6" s="23"/>
      <c r="E6" s="25"/>
      <c r="F6" s="25"/>
    </row>
    <row r="7" spans="2:6" x14ac:dyDescent="0.2">
      <c r="B7" s="1" t="s">
        <v>68</v>
      </c>
      <c r="C7" s="2">
        <f>'Project Plan'!D55/(30*C4)</f>
        <v>0.31938948558507629</v>
      </c>
      <c r="D7" s="2"/>
    </row>
    <row r="8" spans="2:6" x14ac:dyDescent="0.2">
      <c r="B8" s="1" t="s">
        <v>70</v>
      </c>
      <c r="C8" s="9">
        <f>('Project Plan'!F10-'Project Plan'!F5)/('Project Plan'!F52-'Project Plan'!F5)</f>
        <v>0.16595744680851063</v>
      </c>
      <c r="D8" s="9"/>
    </row>
    <row r="9" spans="2:6" x14ac:dyDescent="0.2">
      <c r="B9" s="1"/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1"/>
  <sheetViews>
    <sheetView workbookViewId="0">
      <selection activeCell="C2" sqref="C2"/>
    </sheetView>
  </sheetViews>
  <sheetFormatPr defaultRowHeight="13.5" customHeight="1" x14ac:dyDescent="0.2"/>
  <cols>
    <col min="1" max="1" width="9.5703125" customWidth="1"/>
    <col min="2" max="2" width="7.7109375" style="36" customWidth="1"/>
    <col min="3" max="3" width="20.7109375" customWidth="1"/>
    <col min="4" max="4" width="13.42578125" style="32" customWidth="1"/>
    <col min="5" max="5" width="22.85546875" style="32" bestFit="1" customWidth="1"/>
    <col min="6" max="6" width="35.5703125" style="32" bestFit="1" customWidth="1"/>
    <col min="10" max="10" width="17.7109375" bestFit="1" customWidth="1"/>
  </cols>
  <sheetData>
    <row r="1" spans="1:12" ht="13.5" customHeight="1" x14ac:dyDescent="0.2">
      <c r="B1" s="36" t="s">
        <v>13</v>
      </c>
      <c r="C1" s="1" t="s">
        <v>2</v>
      </c>
      <c r="D1" s="36" t="s">
        <v>11</v>
      </c>
      <c r="E1" s="36" t="s">
        <v>99</v>
      </c>
      <c r="F1" s="36" t="s">
        <v>101</v>
      </c>
    </row>
    <row r="2" spans="1:12" ht="13.5" customHeight="1" x14ac:dyDescent="0.2">
      <c r="B2" s="36">
        <v>1</v>
      </c>
      <c r="C2" s="34" t="s">
        <v>12</v>
      </c>
      <c r="D2" s="37"/>
      <c r="E2" s="37"/>
      <c r="F2" s="37"/>
      <c r="I2" s="1" t="s">
        <v>98</v>
      </c>
      <c r="L2">
        <v>1</v>
      </c>
    </row>
    <row r="3" spans="1:12" ht="13.5" customHeight="1" x14ac:dyDescent="0.25">
      <c r="A3" s="1"/>
      <c r="B3" s="36">
        <v>2</v>
      </c>
      <c r="C3" s="30" t="s">
        <v>0</v>
      </c>
      <c r="D3" s="31">
        <v>1</v>
      </c>
      <c r="E3" s="31">
        <v>1</v>
      </c>
      <c r="F3" s="32">
        <f>LEN(TRIM(E3))-LEN(SUBSTITUTE(TRIM(E3),",",""))+1</f>
        <v>1</v>
      </c>
      <c r="I3" s="1" t="s">
        <v>94</v>
      </c>
      <c r="J3" t="s">
        <v>92</v>
      </c>
      <c r="L3">
        <f>COUNTA(C2:C50)</f>
        <v>49</v>
      </c>
    </row>
    <row r="4" spans="1:12" ht="13.5" customHeight="1" x14ac:dyDescent="0.25">
      <c r="A4" s="23"/>
      <c r="B4" s="36">
        <v>3</v>
      </c>
      <c r="C4" s="30" t="s">
        <v>3</v>
      </c>
      <c r="D4" s="31">
        <v>1</v>
      </c>
      <c r="E4" s="31">
        <v>1</v>
      </c>
      <c r="F4" s="32">
        <f t="shared" ref="F4:F50" si="0">LEN(TRIM(E4))-LEN(SUBSTITUTE(TRIM(E4),",",""))+1</f>
        <v>1</v>
      </c>
      <c r="I4" s="1" t="s">
        <v>95</v>
      </c>
      <c r="J4" t="s">
        <v>93</v>
      </c>
      <c r="L4">
        <f>SUM(F2:F50)</f>
        <v>80</v>
      </c>
    </row>
    <row r="5" spans="1:12" ht="13.5" customHeight="1" x14ac:dyDescent="0.25">
      <c r="A5" s="23"/>
      <c r="B5" s="36">
        <v>4</v>
      </c>
      <c r="C5" s="30" t="s">
        <v>61</v>
      </c>
      <c r="D5" s="31">
        <v>3</v>
      </c>
      <c r="E5" s="31">
        <v>3</v>
      </c>
      <c r="F5" s="32">
        <f t="shared" si="0"/>
        <v>1</v>
      </c>
      <c r="I5" s="1"/>
    </row>
    <row r="6" spans="1:12" ht="13.5" customHeight="1" x14ac:dyDescent="0.25">
      <c r="A6" s="23"/>
      <c r="B6" s="36">
        <v>5</v>
      </c>
      <c r="C6" s="30" t="s">
        <v>28</v>
      </c>
      <c r="D6" s="31">
        <v>4</v>
      </c>
      <c r="E6" s="31">
        <v>4</v>
      </c>
      <c r="F6" s="32">
        <f t="shared" si="0"/>
        <v>1</v>
      </c>
      <c r="I6" s="35" t="s">
        <v>96</v>
      </c>
      <c r="J6" s="35" t="s">
        <v>97</v>
      </c>
      <c r="K6" s="35"/>
      <c r="L6" s="35">
        <f>L4-L3+2*L2</f>
        <v>33</v>
      </c>
    </row>
    <row r="7" spans="1:12" ht="13.5" customHeight="1" x14ac:dyDescent="0.25">
      <c r="A7" s="23"/>
      <c r="B7" s="36">
        <v>6</v>
      </c>
      <c r="C7" s="30" t="s">
        <v>54</v>
      </c>
      <c r="D7" s="31" t="s">
        <v>71</v>
      </c>
      <c r="E7" s="31" t="s">
        <v>71</v>
      </c>
      <c r="F7" s="32">
        <f t="shared" si="0"/>
        <v>2</v>
      </c>
    </row>
    <row r="8" spans="1:12" ht="13.5" customHeight="1" x14ac:dyDescent="0.25">
      <c r="A8" s="2"/>
      <c r="B8" s="36">
        <v>7</v>
      </c>
      <c r="C8" s="30" t="s">
        <v>29</v>
      </c>
      <c r="D8" s="31">
        <v>17</v>
      </c>
      <c r="E8" s="31">
        <v>17</v>
      </c>
      <c r="F8" s="32">
        <f t="shared" si="0"/>
        <v>1</v>
      </c>
    </row>
    <row r="9" spans="1:12" ht="13.5" customHeight="1" x14ac:dyDescent="0.25">
      <c r="A9" s="9"/>
      <c r="B9" s="36">
        <v>8</v>
      </c>
      <c r="C9" s="30" t="s">
        <v>30</v>
      </c>
      <c r="D9" s="31">
        <v>6</v>
      </c>
      <c r="E9" s="31">
        <v>6</v>
      </c>
      <c r="F9" s="32">
        <f t="shared" si="0"/>
        <v>1</v>
      </c>
    </row>
    <row r="10" spans="1:12" ht="13.5" customHeight="1" x14ac:dyDescent="0.25">
      <c r="B10" s="36">
        <v>9</v>
      </c>
      <c r="C10" s="30" t="s">
        <v>1</v>
      </c>
      <c r="D10" s="31">
        <v>8</v>
      </c>
      <c r="E10" s="31">
        <v>8</v>
      </c>
      <c r="F10" s="32">
        <f t="shared" si="0"/>
        <v>1</v>
      </c>
    </row>
    <row r="11" spans="1:12" ht="13.5" customHeight="1" x14ac:dyDescent="0.25">
      <c r="B11" s="36">
        <v>10</v>
      </c>
      <c r="C11" s="30" t="s">
        <v>8</v>
      </c>
      <c r="D11" s="31">
        <v>9</v>
      </c>
      <c r="E11" s="31">
        <v>9</v>
      </c>
      <c r="F11" s="32">
        <f t="shared" si="0"/>
        <v>1</v>
      </c>
    </row>
    <row r="12" spans="1:12" ht="13.5" customHeight="1" x14ac:dyDescent="0.25">
      <c r="B12" s="36">
        <v>11</v>
      </c>
      <c r="C12" s="30" t="s">
        <v>104</v>
      </c>
      <c r="D12" s="31">
        <v>6</v>
      </c>
      <c r="E12" s="31">
        <v>6</v>
      </c>
      <c r="F12" s="32">
        <f t="shared" si="0"/>
        <v>1</v>
      </c>
    </row>
    <row r="13" spans="1:12" ht="13.5" customHeight="1" x14ac:dyDescent="0.25">
      <c r="B13" s="36">
        <v>12</v>
      </c>
      <c r="C13" s="30" t="s">
        <v>31</v>
      </c>
      <c r="D13" s="31">
        <v>7</v>
      </c>
      <c r="E13" s="31">
        <v>7</v>
      </c>
      <c r="F13" s="32">
        <f t="shared" si="0"/>
        <v>1</v>
      </c>
    </row>
    <row r="14" spans="1:12" ht="13.5" customHeight="1" x14ac:dyDescent="0.25">
      <c r="B14" s="36">
        <v>13</v>
      </c>
      <c r="C14" s="30" t="s">
        <v>32</v>
      </c>
      <c r="D14" s="31">
        <v>12</v>
      </c>
      <c r="E14" s="31">
        <v>12</v>
      </c>
      <c r="F14" s="32">
        <f t="shared" si="0"/>
        <v>1</v>
      </c>
    </row>
    <row r="15" spans="1:12" ht="13.5" customHeight="1" x14ac:dyDescent="0.25">
      <c r="B15" s="36">
        <v>14</v>
      </c>
      <c r="C15" s="30" t="s">
        <v>10</v>
      </c>
      <c r="D15" s="31">
        <v>8</v>
      </c>
      <c r="E15" s="31">
        <v>8</v>
      </c>
      <c r="F15" s="32">
        <f t="shared" si="0"/>
        <v>1</v>
      </c>
    </row>
    <row r="16" spans="1:12" ht="13.5" customHeight="1" x14ac:dyDescent="0.25">
      <c r="B16" s="36">
        <v>15</v>
      </c>
      <c r="C16" s="30" t="s">
        <v>33</v>
      </c>
      <c r="D16" s="31">
        <v>8</v>
      </c>
      <c r="E16" s="31">
        <v>8</v>
      </c>
      <c r="F16" s="32">
        <f t="shared" si="0"/>
        <v>1</v>
      </c>
    </row>
    <row r="17" spans="2:6" ht="13.5" customHeight="1" x14ac:dyDescent="0.25">
      <c r="B17" s="36">
        <v>16</v>
      </c>
      <c r="C17" s="30" t="s">
        <v>9</v>
      </c>
      <c r="D17" s="31">
        <v>8</v>
      </c>
      <c r="E17" s="31">
        <v>8</v>
      </c>
      <c r="F17" s="32">
        <f t="shared" si="0"/>
        <v>1</v>
      </c>
    </row>
    <row r="18" spans="2:6" ht="13.5" customHeight="1" x14ac:dyDescent="0.25">
      <c r="B18" s="36">
        <v>17</v>
      </c>
      <c r="C18" s="30" t="s">
        <v>103</v>
      </c>
      <c r="D18" s="31" t="s">
        <v>72</v>
      </c>
      <c r="E18" s="31" t="s">
        <v>72</v>
      </c>
      <c r="F18" s="32">
        <f t="shared" si="0"/>
        <v>4</v>
      </c>
    </row>
    <row r="19" spans="2:6" ht="13.5" customHeight="1" x14ac:dyDescent="0.25">
      <c r="B19" s="36">
        <v>18</v>
      </c>
      <c r="C19" s="30" t="s">
        <v>34</v>
      </c>
      <c r="D19" s="31" t="s">
        <v>73</v>
      </c>
      <c r="E19" s="31">
        <v>22</v>
      </c>
      <c r="F19" s="32">
        <f t="shared" si="0"/>
        <v>1</v>
      </c>
    </row>
    <row r="20" spans="2:6" ht="13.5" customHeight="1" x14ac:dyDescent="0.25">
      <c r="B20" s="36">
        <v>19</v>
      </c>
      <c r="C20" s="30" t="s">
        <v>35</v>
      </c>
      <c r="D20" s="31" t="s">
        <v>74</v>
      </c>
      <c r="E20" s="31">
        <v>24</v>
      </c>
      <c r="F20" s="32">
        <f t="shared" si="0"/>
        <v>1</v>
      </c>
    </row>
    <row r="21" spans="2:6" ht="13.5" customHeight="1" x14ac:dyDescent="0.25">
      <c r="B21" s="36">
        <v>20</v>
      </c>
      <c r="C21" s="30" t="s">
        <v>36</v>
      </c>
      <c r="D21" s="31" t="s">
        <v>75</v>
      </c>
      <c r="E21" s="31">
        <v>19</v>
      </c>
      <c r="F21" s="32">
        <f t="shared" si="0"/>
        <v>1</v>
      </c>
    </row>
    <row r="22" spans="2:6" ht="13.5" customHeight="1" x14ac:dyDescent="0.25">
      <c r="B22" s="36">
        <v>21</v>
      </c>
      <c r="C22" s="30" t="s">
        <v>37</v>
      </c>
      <c r="D22" s="31" t="s">
        <v>76</v>
      </c>
      <c r="E22" s="31">
        <v>20</v>
      </c>
      <c r="F22" s="32">
        <f t="shared" si="0"/>
        <v>1</v>
      </c>
    </row>
    <row r="23" spans="2:6" ht="13.5" customHeight="1" x14ac:dyDescent="0.25">
      <c r="B23" s="36">
        <v>22</v>
      </c>
      <c r="C23" s="30" t="s">
        <v>57</v>
      </c>
      <c r="D23" s="31" t="s">
        <v>77</v>
      </c>
      <c r="E23" s="31">
        <v>21</v>
      </c>
      <c r="F23" s="32">
        <f t="shared" si="0"/>
        <v>1</v>
      </c>
    </row>
    <row r="24" spans="2:6" ht="13.5" customHeight="1" x14ac:dyDescent="0.25">
      <c r="B24" s="36">
        <v>23</v>
      </c>
      <c r="C24" s="30" t="s">
        <v>38</v>
      </c>
      <c r="D24" s="31">
        <v>15</v>
      </c>
      <c r="E24" s="31">
        <v>15</v>
      </c>
      <c r="F24" s="32">
        <f t="shared" si="0"/>
        <v>1</v>
      </c>
    </row>
    <row r="25" spans="2:6" ht="13.5" customHeight="1" x14ac:dyDescent="0.25">
      <c r="B25" s="36">
        <v>24</v>
      </c>
      <c r="C25" s="30" t="s">
        <v>39</v>
      </c>
      <c r="D25" s="31">
        <v>17</v>
      </c>
      <c r="E25" s="31">
        <v>17</v>
      </c>
      <c r="F25" s="32">
        <f t="shared" si="0"/>
        <v>1</v>
      </c>
    </row>
    <row r="26" spans="2:6" ht="13.5" customHeight="1" x14ac:dyDescent="0.25">
      <c r="B26" s="36">
        <v>25</v>
      </c>
      <c r="C26" s="30" t="s">
        <v>40</v>
      </c>
      <c r="D26" s="31" t="s">
        <v>78</v>
      </c>
      <c r="E26" s="31">
        <v>18</v>
      </c>
      <c r="F26" s="32">
        <f t="shared" si="0"/>
        <v>1</v>
      </c>
    </row>
    <row r="27" spans="2:6" ht="13.5" customHeight="1" x14ac:dyDescent="0.25">
      <c r="B27" s="36">
        <v>26</v>
      </c>
      <c r="C27" s="30" t="s">
        <v>41</v>
      </c>
      <c r="D27" s="31">
        <v>18</v>
      </c>
      <c r="E27" s="31">
        <v>18</v>
      </c>
      <c r="F27" s="32">
        <f t="shared" si="0"/>
        <v>1</v>
      </c>
    </row>
    <row r="28" spans="2:6" ht="13.5" customHeight="1" x14ac:dyDescent="0.25">
      <c r="B28" s="36">
        <v>27</v>
      </c>
      <c r="C28" s="30" t="s">
        <v>42</v>
      </c>
      <c r="D28" s="31">
        <v>19</v>
      </c>
      <c r="E28" s="31">
        <v>19</v>
      </c>
      <c r="F28" s="32">
        <f t="shared" si="0"/>
        <v>1</v>
      </c>
    </row>
    <row r="29" spans="2:6" ht="13.5" customHeight="1" x14ac:dyDescent="0.25">
      <c r="B29" s="36">
        <v>28</v>
      </c>
      <c r="C29" s="30" t="s">
        <v>43</v>
      </c>
      <c r="D29" s="31">
        <v>20</v>
      </c>
      <c r="E29" s="31">
        <v>20</v>
      </c>
      <c r="F29" s="32">
        <f t="shared" si="0"/>
        <v>1</v>
      </c>
    </row>
    <row r="30" spans="2:6" ht="13.5" customHeight="1" x14ac:dyDescent="0.25">
      <c r="B30" s="36">
        <v>29</v>
      </c>
      <c r="C30" s="30" t="s">
        <v>44</v>
      </c>
      <c r="D30" s="31">
        <v>21</v>
      </c>
      <c r="E30" s="31">
        <v>21</v>
      </c>
      <c r="F30" s="32">
        <f t="shared" si="0"/>
        <v>1</v>
      </c>
    </row>
    <row r="31" spans="2:6" ht="13.5" customHeight="1" x14ac:dyDescent="0.25">
      <c r="B31" s="36">
        <v>30</v>
      </c>
      <c r="C31" s="30" t="s">
        <v>58</v>
      </c>
      <c r="D31" s="31" t="s">
        <v>79</v>
      </c>
      <c r="E31" s="31" t="s">
        <v>79</v>
      </c>
      <c r="F31" s="32">
        <f t="shared" si="0"/>
        <v>2</v>
      </c>
    </row>
    <row r="32" spans="2:6" ht="13.5" customHeight="1" x14ac:dyDescent="0.25">
      <c r="B32" s="36">
        <v>31</v>
      </c>
      <c r="C32" s="30" t="s">
        <v>45</v>
      </c>
      <c r="D32" s="31">
        <v>23</v>
      </c>
      <c r="E32" s="31">
        <v>23</v>
      </c>
      <c r="F32" s="32">
        <f t="shared" si="0"/>
        <v>1</v>
      </c>
    </row>
    <row r="33" spans="2:6" ht="13.5" customHeight="1" x14ac:dyDescent="0.25">
      <c r="B33" s="36">
        <v>32</v>
      </c>
      <c r="C33" s="30" t="s">
        <v>46</v>
      </c>
      <c r="D33" s="31">
        <v>24</v>
      </c>
      <c r="E33" s="31">
        <v>24</v>
      </c>
      <c r="F33" s="32">
        <f t="shared" si="0"/>
        <v>1</v>
      </c>
    </row>
    <row r="34" spans="2:6" ht="13.5" customHeight="1" x14ac:dyDescent="0.25">
      <c r="B34" s="36">
        <v>33</v>
      </c>
      <c r="C34" s="30" t="s">
        <v>65</v>
      </c>
      <c r="D34" s="31">
        <v>32</v>
      </c>
      <c r="E34" s="31">
        <v>32</v>
      </c>
      <c r="F34" s="32">
        <f t="shared" si="0"/>
        <v>1</v>
      </c>
    </row>
    <row r="35" spans="2:6" ht="13.5" customHeight="1" x14ac:dyDescent="0.25">
      <c r="B35" s="36">
        <v>34</v>
      </c>
      <c r="C35" s="30" t="s">
        <v>69</v>
      </c>
      <c r="D35" s="31" t="s">
        <v>80</v>
      </c>
      <c r="E35" s="31" t="s">
        <v>80</v>
      </c>
      <c r="F35" s="32">
        <f t="shared" si="0"/>
        <v>2</v>
      </c>
    </row>
    <row r="36" spans="2:6" ht="13.5" customHeight="1" x14ac:dyDescent="0.25">
      <c r="B36" s="36">
        <v>35</v>
      </c>
      <c r="C36" s="30" t="s">
        <v>66</v>
      </c>
      <c r="D36" s="31" t="s">
        <v>81</v>
      </c>
      <c r="E36" s="31" t="s">
        <v>81</v>
      </c>
      <c r="F36" s="32">
        <f t="shared" si="0"/>
        <v>3</v>
      </c>
    </row>
    <row r="37" spans="2:6" ht="13.5" customHeight="1" x14ac:dyDescent="0.25">
      <c r="B37" s="36">
        <v>36</v>
      </c>
      <c r="C37" s="30" t="s">
        <v>47</v>
      </c>
      <c r="D37" s="31" t="s">
        <v>82</v>
      </c>
      <c r="E37" s="31" t="s">
        <v>82</v>
      </c>
      <c r="F37" s="32">
        <f t="shared" si="0"/>
        <v>2</v>
      </c>
    </row>
    <row r="38" spans="2:6" ht="13.5" customHeight="1" x14ac:dyDescent="0.25">
      <c r="B38" s="36">
        <v>37</v>
      </c>
      <c r="C38" s="30" t="s">
        <v>48</v>
      </c>
      <c r="D38" s="31" t="s">
        <v>83</v>
      </c>
      <c r="E38" s="31" t="s">
        <v>83</v>
      </c>
      <c r="F38" s="32">
        <f t="shared" si="0"/>
        <v>4</v>
      </c>
    </row>
    <row r="39" spans="2:6" ht="13.5" customHeight="1" x14ac:dyDescent="0.25">
      <c r="B39" s="36">
        <v>38</v>
      </c>
      <c r="C39" s="30" t="s">
        <v>49</v>
      </c>
      <c r="D39" s="31" t="s">
        <v>84</v>
      </c>
      <c r="E39" s="31" t="s">
        <v>100</v>
      </c>
      <c r="F39" s="32">
        <f t="shared" si="0"/>
        <v>3</v>
      </c>
    </row>
    <row r="40" spans="2:6" ht="13.5" customHeight="1" x14ac:dyDescent="0.25">
      <c r="B40" s="36">
        <v>39</v>
      </c>
      <c r="C40" s="30" t="s">
        <v>59</v>
      </c>
      <c r="D40" s="31" t="s">
        <v>85</v>
      </c>
      <c r="E40" s="31" t="s">
        <v>85</v>
      </c>
      <c r="F40" s="32">
        <f t="shared" si="0"/>
        <v>2</v>
      </c>
    </row>
    <row r="41" spans="2:6" ht="13.5" customHeight="1" x14ac:dyDescent="0.25">
      <c r="B41" s="36">
        <v>40</v>
      </c>
      <c r="C41" s="30" t="s">
        <v>67</v>
      </c>
      <c r="D41" s="31">
        <v>36</v>
      </c>
      <c r="E41" s="31">
        <v>36</v>
      </c>
      <c r="F41" s="32">
        <f t="shared" si="0"/>
        <v>1</v>
      </c>
    </row>
    <row r="42" spans="2:6" ht="13.5" customHeight="1" x14ac:dyDescent="0.25">
      <c r="B42" s="36">
        <v>41</v>
      </c>
      <c r="C42" s="30" t="s">
        <v>56</v>
      </c>
      <c r="D42" s="31" t="s">
        <v>86</v>
      </c>
      <c r="E42" s="31" t="s">
        <v>86</v>
      </c>
      <c r="F42" s="32">
        <f t="shared" si="0"/>
        <v>4</v>
      </c>
    </row>
    <row r="43" spans="2:6" ht="13.5" customHeight="1" x14ac:dyDescent="0.25">
      <c r="B43" s="36">
        <v>42</v>
      </c>
      <c r="C43" s="30" t="s">
        <v>50</v>
      </c>
      <c r="D43" s="31" t="s">
        <v>87</v>
      </c>
      <c r="E43" s="31" t="s">
        <v>87</v>
      </c>
      <c r="F43" s="32">
        <f t="shared" si="0"/>
        <v>2</v>
      </c>
    </row>
    <row r="44" spans="2:6" ht="13.5" customHeight="1" x14ac:dyDescent="0.25">
      <c r="B44" s="36">
        <v>43</v>
      </c>
      <c r="C44" s="30" t="s">
        <v>51</v>
      </c>
      <c r="D44" s="31" t="s">
        <v>87</v>
      </c>
      <c r="E44" s="31" t="s">
        <v>87</v>
      </c>
      <c r="F44" s="32">
        <f t="shared" si="0"/>
        <v>2</v>
      </c>
    </row>
    <row r="45" spans="2:6" ht="13.5" customHeight="1" x14ac:dyDescent="0.25">
      <c r="B45" s="36">
        <v>44</v>
      </c>
      <c r="C45" s="30" t="s">
        <v>60</v>
      </c>
      <c r="D45" s="31" t="s">
        <v>87</v>
      </c>
      <c r="E45" s="31" t="s">
        <v>87</v>
      </c>
      <c r="F45" s="32">
        <f t="shared" si="0"/>
        <v>2</v>
      </c>
    </row>
    <row r="46" spans="2:6" ht="13.5" customHeight="1" x14ac:dyDescent="0.25">
      <c r="B46" s="36">
        <v>45</v>
      </c>
      <c r="C46" s="30" t="s">
        <v>62</v>
      </c>
      <c r="D46" s="31" t="s">
        <v>87</v>
      </c>
      <c r="E46" s="31" t="s">
        <v>87</v>
      </c>
      <c r="F46" s="32">
        <f t="shared" si="0"/>
        <v>2</v>
      </c>
    </row>
    <row r="47" spans="2:6" ht="13.5" customHeight="1" x14ac:dyDescent="0.25">
      <c r="B47" s="36">
        <v>46</v>
      </c>
      <c r="C47" s="30" t="s">
        <v>52</v>
      </c>
      <c r="D47" s="31" t="s">
        <v>88</v>
      </c>
      <c r="E47" s="31" t="s">
        <v>88</v>
      </c>
      <c r="F47" s="32">
        <f t="shared" si="0"/>
        <v>4</v>
      </c>
    </row>
    <row r="48" spans="2:6" ht="13.5" customHeight="1" x14ac:dyDescent="0.25">
      <c r="B48" s="36">
        <v>47</v>
      </c>
      <c r="C48" s="30" t="s">
        <v>14</v>
      </c>
      <c r="D48" s="31" t="s">
        <v>89</v>
      </c>
      <c r="E48" s="31" t="s">
        <v>89</v>
      </c>
      <c r="F48" s="32">
        <f t="shared" si="0"/>
        <v>5</v>
      </c>
    </row>
    <row r="49" spans="2:6" ht="13.5" customHeight="1" x14ac:dyDescent="0.25">
      <c r="B49" s="36">
        <v>48</v>
      </c>
      <c r="C49" s="30" t="s">
        <v>64</v>
      </c>
      <c r="D49" s="31" t="s">
        <v>90</v>
      </c>
      <c r="E49" s="31" t="s">
        <v>90</v>
      </c>
      <c r="F49" s="32">
        <f t="shared" si="0"/>
        <v>4</v>
      </c>
    </row>
    <row r="50" spans="2:6" ht="13.5" customHeight="1" x14ac:dyDescent="0.25">
      <c r="B50" s="36">
        <v>49</v>
      </c>
      <c r="C50" s="30" t="s">
        <v>91</v>
      </c>
      <c r="D50" s="31">
        <v>48</v>
      </c>
      <c r="E50" s="31">
        <v>48</v>
      </c>
      <c r="F50" s="32">
        <f t="shared" si="0"/>
        <v>1</v>
      </c>
    </row>
    <row r="51" spans="2:6" ht="13.5" customHeight="1" x14ac:dyDescent="0.25">
      <c r="E51" s="33"/>
    </row>
    <row r="52" spans="2:6" ht="13.5" customHeight="1" x14ac:dyDescent="0.25">
      <c r="E52" s="33"/>
    </row>
    <row r="53" spans="2:6" ht="13.5" customHeight="1" x14ac:dyDescent="0.25">
      <c r="E53" s="33"/>
    </row>
    <row r="54" spans="2:6" ht="13.5" customHeight="1" x14ac:dyDescent="0.25">
      <c r="E54" s="33"/>
    </row>
    <row r="55" spans="2:6" ht="13.5" customHeight="1" x14ac:dyDescent="0.25">
      <c r="E55" s="33"/>
    </row>
    <row r="56" spans="2:6" ht="13.5" customHeight="1" x14ac:dyDescent="0.25">
      <c r="E56" s="33"/>
    </row>
    <row r="57" spans="2:6" ht="13.5" customHeight="1" x14ac:dyDescent="0.25">
      <c r="E57" s="33"/>
    </row>
    <row r="58" spans="2:6" ht="13.5" customHeight="1" x14ac:dyDescent="0.25">
      <c r="E58" s="33"/>
    </row>
    <row r="59" spans="2:6" ht="13.5" customHeight="1" x14ac:dyDescent="0.25">
      <c r="E59" s="33"/>
    </row>
    <row r="60" spans="2:6" ht="13.5" customHeight="1" x14ac:dyDescent="0.25">
      <c r="E60" s="33"/>
    </row>
    <row r="61" spans="2:6" ht="13.5" customHeight="1" x14ac:dyDescent="0.25">
      <c r="E61" s="33"/>
    </row>
    <row r="62" spans="2:6" ht="13.5" customHeight="1" x14ac:dyDescent="0.25">
      <c r="E62" s="33"/>
    </row>
    <row r="63" spans="2:6" ht="13.5" customHeight="1" x14ac:dyDescent="0.25">
      <c r="E63" s="33"/>
    </row>
    <row r="64" spans="2:6" ht="13.5" customHeight="1" x14ac:dyDescent="0.25">
      <c r="E64" s="33"/>
    </row>
    <row r="65" spans="5:5" ht="13.5" customHeight="1" x14ac:dyDescent="0.25">
      <c r="E65" s="33"/>
    </row>
    <row r="66" spans="5:5" ht="13.5" customHeight="1" x14ac:dyDescent="0.25">
      <c r="E66" s="33"/>
    </row>
    <row r="67" spans="5:5" ht="13.5" customHeight="1" x14ac:dyDescent="0.25">
      <c r="E67" s="33"/>
    </row>
    <row r="68" spans="5:5" ht="13.5" customHeight="1" x14ac:dyDescent="0.25">
      <c r="E68" s="33"/>
    </row>
    <row r="69" spans="5:5" ht="13.5" customHeight="1" x14ac:dyDescent="0.25">
      <c r="E69" s="33"/>
    </row>
    <row r="70" spans="5:5" ht="13.5" customHeight="1" x14ac:dyDescent="0.25">
      <c r="E70" s="33"/>
    </row>
    <row r="71" spans="5:5" ht="13.5" customHeight="1" x14ac:dyDescent="0.25">
      <c r="E71" s="33"/>
    </row>
    <row r="72" spans="5:5" ht="13.5" customHeight="1" x14ac:dyDescent="0.25">
      <c r="E72" s="33"/>
    </row>
    <row r="73" spans="5:5" ht="13.5" customHeight="1" x14ac:dyDescent="0.25">
      <c r="E73" s="33"/>
    </row>
    <row r="74" spans="5:5" ht="13.5" customHeight="1" x14ac:dyDescent="0.25">
      <c r="E74" s="33"/>
    </row>
    <row r="75" spans="5:5" ht="13.5" customHeight="1" x14ac:dyDescent="0.25">
      <c r="E75" s="33"/>
    </row>
    <row r="76" spans="5:5" ht="13.5" customHeight="1" x14ac:dyDescent="0.25">
      <c r="E76" s="33"/>
    </row>
    <row r="77" spans="5:5" ht="13.5" customHeight="1" x14ac:dyDescent="0.25">
      <c r="E77" s="33"/>
    </row>
    <row r="78" spans="5:5" ht="13.5" customHeight="1" x14ac:dyDescent="0.25">
      <c r="E78" s="33"/>
    </row>
    <row r="79" spans="5:5" ht="13.5" customHeight="1" x14ac:dyDescent="0.25">
      <c r="E79" s="33"/>
    </row>
    <row r="80" spans="5:5" ht="13.5" customHeight="1" x14ac:dyDescent="0.25">
      <c r="E80" s="33"/>
    </row>
    <row r="81" spans="5:5" ht="13.5" customHeight="1" x14ac:dyDescent="0.25">
      <c r="E81" s="33"/>
    </row>
    <row r="82" spans="5:5" ht="13.5" customHeight="1" x14ac:dyDescent="0.25">
      <c r="E82" s="33"/>
    </row>
    <row r="83" spans="5:5" ht="13.5" customHeight="1" x14ac:dyDescent="0.25">
      <c r="E83" s="33"/>
    </row>
    <row r="84" spans="5:5" ht="13.5" customHeight="1" x14ac:dyDescent="0.25">
      <c r="E84" s="33"/>
    </row>
    <row r="85" spans="5:5" ht="13.5" customHeight="1" x14ac:dyDescent="0.25">
      <c r="E85" s="33"/>
    </row>
    <row r="86" spans="5:5" ht="13.5" customHeight="1" x14ac:dyDescent="0.25">
      <c r="E86" s="33"/>
    </row>
    <row r="87" spans="5:5" ht="13.5" customHeight="1" x14ac:dyDescent="0.25">
      <c r="E87" s="33"/>
    </row>
    <row r="88" spans="5:5" ht="13.5" customHeight="1" x14ac:dyDescent="0.25">
      <c r="E88" s="33"/>
    </row>
    <row r="89" spans="5:5" ht="13.5" customHeight="1" x14ac:dyDescent="0.25">
      <c r="E89" s="33"/>
    </row>
    <row r="90" spans="5:5" ht="13.5" customHeight="1" x14ac:dyDescent="0.25">
      <c r="E90" s="33"/>
    </row>
    <row r="91" spans="5:5" ht="13.5" customHeight="1" x14ac:dyDescent="0.25">
      <c r="E91" s="33"/>
    </row>
    <row r="92" spans="5:5" ht="13.5" customHeight="1" x14ac:dyDescent="0.25">
      <c r="E92" s="33"/>
    </row>
    <row r="93" spans="5:5" ht="13.5" customHeight="1" x14ac:dyDescent="0.25">
      <c r="E93" s="33"/>
    </row>
    <row r="94" spans="5:5" ht="13.5" customHeight="1" x14ac:dyDescent="0.25">
      <c r="E94" s="33"/>
    </row>
    <row r="95" spans="5:5" ht="13.5" customHeight="1" x14ac:dyDescent="0.25">
      <c r="E95" s="33"/>
    </row>
    <row r="96" spans="5:5" ht="13.5" customHeight="1" x14ac:dyDescent="0.25">
      <c r="E96" s="33"/>
    </row>
    <row r="97" spans="5:5" ht="13.5" customHeight="1" x14ac:dyDescent="0.25">
      <c r="E97" s="33"/>
    </row>
    <row r="98" spans="5:5" ht="13.5" customHeight="1" x14ac:dyDescent="0.25">
      <c r="E98" s="33"/>
    </row>
    <row r="99" spans="5:5" ht="13.5" customHeight="1" x14ac:dyDescent="0.25">
      <c r="E99" s="33"/>
    </row>
    <row r="100" spans="5:5" ht="13.5" customHeight="1" x14ac:dyDescent="0.25">
      <c r="E100" s="33"/>
    </row>
    <row r="101" spans="5:5" ht="13.5" customHeight="1" x14ac:dyDescent="0.25">
      <c r="E101" s="33"/>
    </row>
    <row r="102" spans="5:5" ht="13.5" customHeight="1" x14ac:dyDescent="0.25">
      <c r="E102" s="33"/>
    </row>
    <row r="103" spans="5:5" ht="13.5" customHeight="1" x14ac:dyDescent="0.25">
      <c r="E103" s="33"/>
    </row>
    <row r="104" spans="5:5" ht="13.5" customHeight="1" x14ac:dyDescent="0.25">
      <c r="E104" s="33"/>
    </row>
    <row r="105" spans="5:5" ht="13.5" customHeight="1" x14ac:dyDescent="0.25">
      <c r="E105" s="33"/>
    </row>
    <row r="106" spans="5:5" ht="13.5" customHeight="1" x14ac:dyDescent="0.25">
      <c r="E106" s="33"/>
    </row>
    <row r="107" spans="5:5" ht="13.5" customHeight="1" x14ac:dyDescent="0.25">
      <c r="E107" s="33"/>
    </row>
    <row r="108" spans="5:5" ht="13.5" customHeight="1" x14ac:dyDescent="0.25">
      <c r="E108" s="33"/>
    </row>
    <row r="109" spans="5:5" ht="13.5" customHeight="1" x14ac:dyDescent="0.25">
      <c r="E109" s="33"/>
    </row>
    <row r="110" spans="5:5" ht="13.5" customHeight="1" x14ac:dyDescent="0.25">
      <c r="E110" s="33"/>
    </row>
    <row r="111" spans="5:5" ht="13.5" customHeight="1" x14ac:dyDescent="0.25">
      <c r="E111" s="33"/>
    </row>
    <row r="112" spans="5:5" ht="13.5" customHeight="1" x14ac:dyDescent="0.25">
      <c r="E112" s="33"/>
    </row>
    <row r="113" spans="5:5" ht="13.5" customHeight="1" x14ac:dyDescent="0.25">
      <c r="E113" s="33"/>
    </row>
    <row r="114" spans="5:5" ht="13.5" customHeight="1" x14ac:dyDescent="0.25">
      <c r="E114" s="33"/>
    </row>
    <row r="115" spans="5:5" ht="13.5" customHeight="1" x14ac:dyDescent="0.25">
      <c r="E115" s="33"/>
    </row>
    <row r="116" spans="5:5" ht="13.5" customHeight="1" x14ac:dyDescent="0.25">
      <c r="E116" s="33"/>
    </row>
    <row r="117" spans="5:5" ht="13.5" customHeight="1" x14ac:dyDescent="0.25">
      <c r="E117" s="33"/>
    </row>
    <row r="118" spans="5:5" ht="13.5" customHeight="1" x14ac:dyDescent="0.25">
      <c r="E118" s="33"/>
    </row>
    <row r="119" spans="5:5" ht="13.5" customHeight="1" x14ac:dyDescent="0.25">
      <c r="E119" s="33"/>
    </row>
    <row r="120" spans="5:5" ht="13.5" customHeight="1" x14ac:dyDescent="0.25">
      <c r="E120" s="33"/>
    </row>
    <row r="121" spans="5:5" ht="13.5" customHeight="1" x14ac:dyDescent="0.25">
      <c r="E121" s="33"/>
    </row>
    <row r="122" spans="5:5" ht="13.5" customHeight="1" x14ac:dyDescent="0.25">
      <c r="E122" s="33"/>
    </row>
    <row r="123" spans="5:5" ht="13.5" customHeight="1" x14ac:dyDescent="0.25">
      <c r="E123" s="33"/>
    </row>
    <row r="124" spans="5:5" ht="13.5" customHeight="1" x14ac:dyDescent="0.25">
      <c r="E124" s="33"/>
    </row>
    <row r="125" spans="5:5" ht="13.5" customHeight="1" x14ac:dyDescent="0.25">
      <c r="E125" s="33"/>
    </row>
    <row r="126" spans="5:5" ht="13.5" customHeight="1" x14ac:dyDescent="0.25">
      <c r="E126" s="33"/>
    </row>
    <row r="127" spans="5:5" ht="13.5" customHeight="1" x14ac:dyDescent="0.25">
      <c r="E127" s="33"/>
    </row>
    <row r="128" spans="5:5" ht="13.5" customHeight="1" x14ac:dyDescent="0.25">
      <c r="E128" s="33"/>
    </row>
    <row r="129" spans="5:5" ht="13.5" customHeight="1" x14ac:dyDescent="0.25">
      <c r="E129" s="33"/>
    </row>
    <row r="130" spans="5:5" ht="13.5" customHeight="1" x14ac:dyDescent="0.25">
      <c r="E130" s="33"/>
    </row>
    <row r="131" spans="5:5" ht="13.5" customHeight="1" x14ac:dyDescent="0.25">
      <c r="E131" s="33"/>
    </row>
    <row r="132" spans="5:5" ht="13.5" customHeight="1" x14ac:dyDescent="0.25">
      <c r="E132" s="33"/>
    </row>
    <row r="133" spans="5:5" ht="13.5" customHeight="1" x14ac:dyDescent="0.25">
      <c r="E133" s="33"/>
    </row>
    <row r="134" spans="5:5" ht="13.5" customHeight="1" x14ac:dyDescent="0.25">
      <c r="E134" s="33"/>
    </row>
    <row r="135" spans="5:5" ht="13.5" customHeight="1" x14ac:dyDescent="0.25">
      <c r="E135" s="33"/>
    </row>
    <row r="136" spans="5:5" ht="13.5" customHeight="1" x14ac:dyDescent="0.25">
      <c r="E136" s="33"/>
    </row>
    <row r="137" spans="5:5" ht="13.5" customHeight="1" x14ac:dyDescent="0.25">
      <c r="E137" s="33"/>
    </row>
    <row r="138" spans="5:5" ht="13.5" customHeight="1" x14ac:dyDescent="0.25">
      <c r="E138" s="33"/>
    </row>
    <row r="139" spans="5:5" ht="13.5" customHeight="1" x14ac:dyDescent="0.25">
      <c r="E139" s="33"/>
    </row>
    <row r="140" spans="5:5" ht="13.5" customHeight="1" x14ac:dyDescent="0.25">
      <c r="E140" s="33"/>
    </row>
    <row r="141" spans="5:5" ht="13.5" customHeight="1" x14ac:dyDescent="0.25">
      <c r="E141" s="33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Project Plan</vt:lpstr>
      <vt:lpstr>Staffing</vt:lpstr>
      <vt:lpstr>Summary</vt:lpstr>
      <vt:lpstr>Complexity</vt:lpstr>
      <vt:lpstr>Earned Value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IDesign Inc.</dc:title>
  <dc:creator>Juval Lowy</dc:creator>
  <cp:lastModifiedBy>Juval Lowy</cp:lastModifiedBy>
  <dcterms:created xsi:type="dcterms:W3CDTF">2003-07-14T16:15:06Z</dcterms:created>
  <dcterms:modified xsi:type="dcterms:W3CDTF">2019-10-30T18:56:09Z</dcterms:modified>
</cp:coreProperties>
</file>