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480" yWindow="30" windowWidth="14820" windowHeight="9255" tabRatio="858"/>
  </bookViews>
  <sheets>
    <sheet name="Time-Cost Curve" sheetId="5" r:id="rId1"/>
    <sheet name="Time-Cost Curve trends" sheetId="6" r:id="rId2"/>
    <sheet name="Model" sheetId="7" r:id="rId3"/>
    <sheet name="Death Zone" sheetId="15" r:id="rId4"/>
    <sheet name="Project Plans" sheetId="10" r:id="rId5"/>
    <sheet name="Project Plans Chart" sheetId="9" r:id="rId6"/>
    <sheet name="Project Plans Trends Only" sheetId="11" r:id="rId7"/>
    <sheet name="Efficiency" sheetId="12" r:id="rId8"/>
  </sheets>
  <externalReferences>
    <externalReference r:id="rId9"/>
  </externalReferences>
  <definedNames>
    <definedName name="Management_Education">'[1]Project Plan'!#REF!</definedName>
  </definedNames>
  <calcPr calcId="152511"/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7" i="12"/>
  <c r="B8" i="6"/>
  <c r="B9" i="6"/>
  <c r="B10" i="6"/>
  <c r="B11" i="6"/>
  <c r="B12" i="6"/>
  <c r="B7" i="6"/>
  <c r="L39" i="7"/>
  <c r="E7" i="6"/>
  <c r="D7" i="6"/>
  <c r="F7" i="5"/>
  <c r="F7" i="6"/>
  <c r="C7" i="6"/>
  <c r="H2" i="7"/>
  <c r="H3" i="7"/>
  <c r="L40" i="7" s="1"/>
  <c r="E10" i="6"/>
  <c r="E9" i="6"/>
  <c r="H4" i="7"/>
  <c r="G4" i="15"/>
  <c r="G3" i="15"/>
  <c r="F8" i="5"/>
  <c r="F8" i="6"/>
  <c r="D8" i="6"/>
  <c r="C7" i="12"/>
  <c r="C9" i="12"/>
  <c r="C10" i="12"/>
  <c r="C11" i="12"/>
  <c r="C12" i="12"/>
  <c r="C8" i="12"/>
  <c r="E8" i="6"/>
  <c r="D9" i="6"/>
  <c r="C8" i="6"/>
  <c r="C9" i="6"/>
  <c r="C12" i="6"/>
  <c r="C10" i="6"/>
  <c r="E2" i="15"/>
  <c r="E3" i="15"/>
  <c r="E4" i="15"/>
  <c r="F2" i="15"/>
  <c r="F3" i="15"/>
  <c r="F8" i="15" s="1"/>
  <c r="G1" i="15"/>
  <c r="F1" i="15"/>
  <c r="E1" i="15"/>
  <c r="F12" i="5"/>
  <c r="C9" i="15"/>
  <c r="C10" i="15"/>
  <c r="C11" i="15"/>
  <c r="C11" i="6"/>
  <c r="E12" i="6"/>
  <c r="F8" i="7"/>
  <c r="E8" i="7"/>
  <c r="F9" i="5"/>
  <c r="F9" i="6"/>
  <c r="D10" i="6"/>
  <c r="F10" i="5"/>
  <c r="F10" i="6" s="1"/>
  <c r="D11" i="6"/>
  <c r="E11" i="6"/>
  <c r="F11" i="5"/>
  <c r="F11" i="6"/>
  <c r="D12" i="6"/>
  <c r="F12" i="6"/>
  <c r="C9" i="7"/>
  <c r="F9" i="7" l="1"/>
  <c r="E9" i="7"/>
  <c r="C10" i="7"/>
  <c r="F10" i="15"/>
  <c r="E8" i="15"/>
  <c r="E9" i="15"/>
  <c r="F11" i="15"/>
  <c r="C12" i="15"/>
  <c r="E10" i="15"/>
  <c r="E11" i="15"/>
  <c r="D10" i="7"/>
  <c r="D9" i="7"/>
  <c r="D8" i="7"/>
  <c r="F9" i="15"/>
  <c r="G2" i="15"/>
  <c r="F12" i="15" l="1"/>
  <c r="C13" i="15"/>
  <c r="E12" i="15"/>
  <c r="E10" i="7"/>
  <c r="F10" i="7"/>
  <c r="C11" i="7"/>
  <c r="D13" i="15"/>
  <c r="G13" i="15" s="1"/>
  <c r="D12" i="15"/>
  <c r="G12" i="15" s="1"/>
  <c r="D10" i="15"/>
  <c r="G10" i="15" s="1"/>
  <c r="D11" i="15"/>
  <c r="G11" i="15" s="1"/>
  <c r="D8" i="15"/>
  <c r="G8" i="15" s="1"/>
  <c r="D9" i="15"/>
  <c r="G9" i="15" s="1"/>
  <c r="E11" i="7" l="1"/>
  <c r="D11" i="7"/>
  <c r="F11" i="7"/>
  <c r="C12" i="7"/>
  <c r="C14" i="15"/>
  <c r="E13" i="15"/>
  <c r="F13" i="15"/>
  <c r="E12" i="7" l="1"/>
  <c r="C13" i="7"/>
  <c r="F12" i="7"/>
  <c r="D12" i="7"/>
  <c r="F14" i="15"/>
  <c r="E14" i="15"/>
  <c r="C15" i="15"/>
  <c r="D14" i="15"/>
  <c r="G14" i="15" s="1"/>
  <c r="C16" i="15" l="1"/>
  <c r="F15" i="15"/>
  <c r="E15" i="15"/>
  <c r="D15" i="15"/>
  <c r="G15" i="15" s="1"/>
  <c r="F13" i="7"/>
  <c r="C14" i="7"/>
  <c r="E13" i="7"/>
  <c r="D13" i="7"/>
  <c r="E14" i="7" l="1"/>
  <c r="C15" i="7"/>
  <c r="F14" i="7"/>
  <c r="D14" i="7"/>
  <c r="F16" i="15"/>
  <c r="C17" i="15"/>
  <c r="E16" i="15"/>
  <c r="D16" i="15"/>
  <c r="G16" i="15" s="1"/>
  <c r="F17" i="15" l="1"/>
  <c r="C18" i="15"/>
  <c r="E17" i="15"/>
  <c r="D17" i="15"/>
  <c r="G17" i="15" s="1"/>
  <c r="F15" i="7"/>
  <c r="E15" i="7"/>
  <c r="C16" i="7"/>
  <c r="D15" i="7"/>
  <c r="C17" i="7" l="1"/>
  <c r="E16" i="7"/>
  <c r="F16" i="7"/>
  <c r="D16" i="7"/>
  <c r="C19" i="15"/>
  <c r="E18" i="15"/>
  <c r="F18" i="15"/>
  <c r="D18" i="15"/>
  <c r="G18" i="15" s="1"/>
  <c r="E19" i="15" l="1"/>
  <c r="F19" i="15"/>
  <c r="C20" i="15"/>
  <c r="D19" i="15"/>
  <c r="G19" i="15" s="1"/>
  <c r="F17" i="7"/>
  <c r="C18" i="7"/>
  <c r="E17" i="7"/>
  <c r="D17" i="7"/>
  <c r="C19" i="7" l="1"/>
  <c r="F18" i="7"/>
  <c r="E18" i="7"/>
  <c r="D18" i="7"/>
  <c r="E20" i="15"/>
  <c r="F20" i="15"/>
  <c r="C21" i="15"/>
  <c r="D20" i="15"/>
  <c r="G20" i="15" s="1"/>
  <c r="C22" i="15" l="1"/>
  <c r="F21" i="15"/>
  <c r="E21" i="15"/>
  <c r="D21" i="15"/>
  <c r="G21" i="15" s="1"/>
  <c r="F19" i="7"/>
  <c r="E19" i="7"/>
  <c r="C20" i="7"/>
  <c r="D19" i="7"/>
  <c r="E20" i="7" l="1"/>
  <c r="F20" i="7"/>
  <c r="C21" i="7"/>
  <c r="D20" i="7"/>
  <c r="F22" i="15"/>
  <c r="C23" i="15"/>
  <c r="E22" i="15"/>
  <c r="D22" i="15"/>
  <c r="G22" i="15" s="1"/>
  <c r="F23" i="15" l="1"/>
  <c r="C24" i="15"/>
  <c r="E23" i="15"/>
  <c r="D23" i="15"/>
  <c r="G23" i="15" s="1"/>
  <c r="E21" i="7"/>
  <c r="C22" i="7"/>
  <c r="D21" i="7"/>
  <c r="F21" i="7"/>
  <c r="C23" i="7" l="1"/>
  <c r="E22" i="7"/>
  <c r="F22" i="7"/>
  <c r="D22" i="7"/>
  <c r="F24" i="15"/>
  <c r="C25" i="15"/>
  <c r="E24" i="15"/>
  <c r="D24" i="15"/>
  <c r="G24" i="15" s="1"/>
  <c r="F25" i="15" l="1"/>
  <c r="E25" i="15"/>
  <c r="C26" i="15"/>
  <c r="D25" i="15"/>
  <c r="G25" i="15" s="1"/>
  <c r="F23" i="7"/>
  <c r="E23" i="7"/>
  <c r="C24" i="7"/>
  <c r="D23" i="7"/>
  <c r="E26" i="15" l="1"/>
  <c r="C27" i="15"/>
  <c r="F26" i="15"/>
  <c r="D26" i="15"/>
  <c r="G26" i="15" s="1"/>
  <c r="E24" i="7"/>
  <c r="F24" i="7"/>
  <c r="C25" i="7"/>
  <c r="D24" i="7"/>
  <c r="F27" i="15" l="1"/>
  <c r="E27" i="15"/>
  <c r="C28" i="15"/>
  <c r="D27" i="15"/>
  <c r="G27" i="15" s="1"/>
  <c r="E25" i="7"/>
  <c r="C26" i="7"/>
  <c r="F25" i="7"/>
  <c r="D25" i="7"/>
  <c r="F26" i="7" l="1"/>
  <c r="E26" i="7"/>
  <c r="C27" i="7"/>
  <c r="D26" i="7"/>
  <c r="F28" i="15"/>
  <c r="E28" i="15"/>
  <c r="C29" i="15"/>
  <c r="D28" i="15"/>
  <c r="G28" i="15" s="1"/>
  <c r="F29" i="15" l="1"/>
  <c r="C30" i="15"/>
  <c r="E29" i="15"/>
  <c r="D29" i="15"/>
  <c r="G29" i="15" s="1"/>
  <c r="E27" i="7"/>
  <c r="C28" i="7"/>
  <c r="F27" i="7"/>
  <c r="D27" i="7"/>
  <c r="C29" i="7" l="1"/>
  <c r="E28" i="7"/>
  <c r="F28" i="7"/>
  <c r="D28" i="7"/>
  <c r="F30" i="15"/>
  <c r="C31" i="15"/>
  <c r="E30" i="15"/>
  <c r="D30" i="15"/>
  <c r="G30" i="15" s="1"/>
  <c r="F31" i="15" l="1"/>
  <c r="C32" i="15"/>
  <c r="E31" i="15"/>
  <c r="D31" i="15"/>
  <c r="G31" i="15" s="1"/>
  <c r="C30" i="7"/>
  <c r="F29" i="7"/>
  <c r="E29" i="7"/>
  <c r="D29" i="7"/>
  <c r="E30" i="7" l="1"/>
  <c r="C31" i="7"/>
  <c r="F30" i="7"/>
  <c r="D30" i="7"/>
  <c r="F32" i="15"/>
  <c r="C33" i="15"/>
  <c r="E32" i="15"/>
  <c r="D32" i="15"/>
  <c r="G32" i="15" s="1"/>
  <c r="F33" i="15" l="1"/>
  <c r="C34" i="15"/>
  <c r="E33" i="15"/>
  <c r="D33" i="15"/>
  <c r="G33" i="15" s="1"/>
  <c r="E31" i="7"/>
  <c r="F31" i="7"/>
  <c r="C32" i="7"/>
  <c r="D31" i="7"/>
  <c r="E32" i="7" l="1"/>
  <c r="C33" i="7"/>
  <c r="F32" i="7"/>
  <c r="D32" i="7"/>
  <c r="E34" i="15"/>
  <c r="C35" i="15"/>
  <c r="F34" i="15"/>
  <c r="D34" i="15"/>
  <c r="G34" i="15" s="1"/>
  <c r="F35" i="15" l="1"/>
  <c r="E35" i="15"/>
  <c r="C36" i="15"/>
  <c r="D35" i="15"/>
  <c r="G35" i="15" s="1"/>
  <c r="F33" i="7"/>
  <c r="C34" i="7"/>
  <c r="E33" i="7"/>
  <c r="D33" i="7"/>
  <c r="C35" i="7" l="1"/>
  <c r="F34" i="7"/>
  <c r="D34" i="7"/>
  <c r="E34" i="7"/>
  <c r="F36" i="15"/>
  <c r="E36" i="15"/>
  <c r="C37" i="15"/>
  <c r="D36" i="15"/>
  <c r="G36" i="15" s="1"/>
  <c r="F37" i="15" l="1"/>
  <c r="E37" i="15"/>
  <c r="C38" i="15"/>
  <c r="D37" i="15"/>
  <c r="G37" i="15" s="1"/>
  <c r="E35" i="7"/>
  <c r="C36" i="7"/>
  <c r="F35" i="7"/>
  <c r="D35" i="7"/>
  <c r="F38" i="15" l="1"/>
  <c r="C39" i="15"/>
  <c r="E38" i="15"/>
  <c r="D38" i="15"/>
  <c r="G38" i="15" s="1"/>
  <c r="C37" i="7"/>
  <c r="F36" i="7"/>
  <c r="E36" i="7"/>
  <c r="D36" i="7"/>
  <c r="F37" i="7" l="1"/>
  <c r="C38" i="7"/>
  <c r="D37" i="7"/>
  <c r="E37" i="7"/>
  <c r="F39" i="15"/>
  <c r="C40" i="15"/>
  <c r="E39" i="15"/>
  <c r="D39" i="15"/>
  <c r="G39" i="15" s="1"/>
  <c r="C41" i="15" l="1"/>
  <c r="F40" i="15"/>
  <c r="E40" i="15"/>
  <c r="D40" i="15"/>
  <c r="G40" i="15" s="1"/>
  <c r="E38" i="7"/>
  <c r="F38" i="7"/>
  <c r="C39" i="7"/>
  <c r="D38" i="7"/>
  <c r="E39" i="7" l="1"/>
  <c r="F39" i="7"/>
  <c r="D39" i="7"/>
  <c r="C40" i="7"/>
  <c r="C42" i="15"/>
  <c r="F41" i="15"/>
  <c r="E41" i="15"/>
  <c r="D41" i="15"/>
  <c r="G41" i="15" s="1"/>
  <c r="F40" i="7" l="1"/>
  <c r="C41" i="7"/>
  <c r="E40" i="7"/>
  <c r="D40" i="7"/>
  <c r="E42" i="15"/>
  <c r="C43" i="15"/>
  <c r="F42" i="15"/>
  <c r="D42" i="15"/>
  <c r="G42" i="15" s="1"/>
  <c r="F43" i="15" l="1"/>
  <c r="E43" i="15"/>
  <c r="C44" i="15"/>
  <c r="D43" i="15"/>
  <c r="G43" i="15" s="1"/>
  <c r="C42" i="7"/>
  <c r="F41" i="7"/>
  <c r="E41" i="7"/>
  <c r="D41" i="7"/>
  <c r="C43" i="7" l="1"/>
  <c r="E42" i="7"/>
  <c r="D42" i="7"/>
  <c r="F42" i="7"/>
  <c r="F44" i="15"/>
  <c r="E44" i="15"/>
  <c r="C45" i="15"/>
  <c r="D44" i="15"/>
  <c r="G44" i="15" s="1"/>
  <c r="F45" i="15" l="1"/>
  <c r="C46" i="15"/>
  <c r="E45" i="15"/>
  <c r="D45" i="15"/>
  <c r="G45" i="15" s="1"/>
  <c r="C44" i="7"/>
  <c r="E43" i="7"/>
  <c r="F43" i="7"/>
  <c r="D43" i="7"/>
  <c r="C45" i="7" l="1"/>
  <c r="F44" i="7"/>
  <c r="E44" i="7"/>
  <c r="D44" i="7"/>
  <c r="F46" i="15"/>
  <c r="E46" i="15"/>
  <c r="C47" i="15"/>
  <c r="D46" i="15"/>
  <c r="G46" i="15" s="1"/>
  <c r="C48" i="15" l="1"/>
  <c r="F47" i="15"/>
  <c r="E47" i="15"/>
  <c r="D47" i="15"/>
  <c r="G47" i="15" s="1"/>
  <c r="F45" i="7"/>
  <c r="C46" i="7"/>
  <c r="E45" i="7"/>
  <c r="D45" i="7"/>
  <c r="F46" i="7" l="1"/>
  <c r="C47" i="7"/>
  <c r="E46" i="7"/>
  <c r="D46" i="7"/>
  <c r="C49" i="15"/>
  <c r="F48" i="15"/>
  <c r="E48" i="15"/>
  <c r="D48" i="15"/>
  <c r="G48" i="15" s="1"/>
  <c r="F49" i="15" l="1"/>
  <c r="E49" i="15"/>
  <c r="C50" i="15"/>
  <c r="D49" i="15"/>
  <c r="G49" i="15" s="1"/>
  <c r="E47" i="7"/>
  <c r="F47" i="7"/>
  <c r="C48" i="7"/>
  <c r="D47" i="7"/>
  <c r="E50" i="15" l="1"/>
  <c r="F50" i="15"/>
  <c r="C51" i="15"/>
  <c r="D50" i="15"/>
  <c r="G50" i="15" s="1"/>
  <c r="F48" i="7"/>
  <c r="E48" i="7"/>
  <c r="C49" i="7"/>
  <c r="D48" i="7"/>
  <c r="F49" i="7" l="1"/>
  <c r="E49" i="7"/>
  <c r="C50" i="7"/>
  <c r="D49" i="7"/>
  <c r="C52" i="15"/>
  <c r="F51" i="15"/>
  <c r="E51" i="15"/>
  <c r="D51" i="15"/>
  <c r="G51" i="15" s="1"/>
  <c r="C53" i="15" l="1"/>
  <c r="E52" i="15"/>
  <c r="F52" i="15"/>
  <c r="D52" i="15"/>
  <c r="G52" i="15" s="1"/>
  <c r="C51" i="7"/>
  <c r="E50" i="7"/>
  <c r="F50" i="7"/>
  <c r="D50" i="7"/>
  <c r="C52" i="7" l="1"/>
  <c r="E51" i="7"/>
  <c r="F51" i="7"/>
  <c r="D51" i="7"/>
  <c r="C54" i="15"/>
  <c r="F53" i="15"/>
  <c r="E53" i="15"/>
  <c r="D53" i="15"/>
  <c r="G53" i="15" s="1"/>
  <c r="C55" i="15" l="1"/>
  <c r="E54" i="15"/>
  <c r="F54" i="15"/>
  <c r="D54" i="15"/>
  <c r="G54" i="15" s="1"/>
  <c r="C53" i="7"/>
  <c r="F52" i="7"/>
  <c r="D52" i="7"/>
  <c r="E52" i="7"/>
  <c r="E53" i="7" l="1"/>
  <c r="C54" i="7"/>
  <c r="D53" i="7"/>
  <c r="F53" i="7"/>
  <c r="F55" i="15"/>
  <c r="C56" i="15"/>
  <c r="E55" i="15"/>
  <c r="D55" i="15"/>
  <c r="G55" i="15" s="1"/>
  <c r="C57" i="15" l="1"/>
  <c r="F56" i="15"/>
  <c r="E56" i="15"/>
  <c r="D56" i="15"/>
  <c r="G56" i="15" s="1"/>
  <c r="F54" i="7"/>
  <c r="E54" i="7"/>
  <c r="C55" i="7"/>
  <c r="D54" i="7"/>
  <c r="E55" i="7" l="1"/>
  <c r="F55" i="7"/>
  <c r="D55" i="7"/>
  <c r="C56" i="7"/>
  <c r="C58" i="15"/>
  <c r="E57" i="15"/>
  <c r="F57" i="15"/>
  <c r="D57" i="15"/>
  <c r="G57" i="15" s="1"/>
  <c r="C57" i="7" l="1"/>
  <c r="F56" i="7"/>
  <c r="E56" i="7"/>
  <c r="D56" i="7"/>
  <c r="E58" i="15"/>
  <c r="F58" i="15"/>
  <c r="C59" i="15"/>
  <c r="D58" i="15"/>
  <c r="G58" i="15" s="1"/>
  <c r="C60" i="15" l="1"/>
  <c r="E59" i="15"/>
  <c r="F59" i="15"/>
  <c r="D59" i="15"/>
  <c r="G59" i="15" s="1"/>
  <c r="F57" i="7"/>
  <c r="E57" i="7"/>
  <c r="C58" i="7"/>
  <c r="D57" i="7"/>
  <c r="C59" i="7" l="1"/>
  <c r="E58" i="7"/>
  <c r="F58" i="7"/>
  <c r="D58" i="7"/>
  <c r="C61" i="15"/>
  <c r="E60" i="15"/>
  <c r="F60" i="15"/>
  <c r="D60" i="15"/>
  <c r="G60" i="15" s="1"/>
  <c r="E61" i="15" l="1"/>
  <c r="C62" i="15"/>
  <c r="F61" i="15"/>
  <c r="D61" i="15"/>
  <c r="G61" i="15" s="1"/>
  <c r="C60" i="7"/>
  <c r="E59" i="7"/>
  <c r="F59" i="7"/>
  <c r="D59" i="7"/>
  <c r="C61" i="7" l="1"/>
  <c r="F60" i="7"/>
  <c r="D60" i="7"/>
  <c r="E60" i="7"/>
  <c r="C63" i="15"/>
  <c r="E62" i="15"/>
  <c r="F62" i="15"/>
  <c r="D62" i="15"/>
  <c r="G62" i="15" s="1"/>
  <c r="C64" i="15" l="1"/>
  <c r="E63" i="15"/>
  <c r="F63" i="15"/>
  <c r="D63" i="15"/>
  <c r="G63" i="15" s="1"/>
  <c r="E61" i="7"/>
  <c r="F61" i="7"/>
  <c r="D61" i="7"/>
  <c r="C62" i="7"/>
  <c r="F62" i="7" l="1"/>
  <c r="C63" i="7"/>
  <c r="E62" i="7"/>
  <c r="D62" i="7"/>
  <c r="C65" i="15"/>
  <c r="F64" i="15"/>
  <c r="E64" i="15"/>
  <c r="D64" i="15"/>
  <c r="G64" i="15" s="1"/>
  <c r="F65" i="15" l="1"/>
  <c r="E65" i="15"/>
  <c r="C66" i="15"/>
  <c r="D65" i="15"/>
  <c r="G65" i="15" s="1"/>
  <c r="E63" i="7"/>
  <c r="C64" i="7"/>
  <c r="F63" i="7"/>
  <c r="D63" i="7"/>
  <c r="E66" i="15" l="1"/>
  <c r="F66" i="15"/>
  <c r="C67" i="15"/>
  <c r="D66" i="15"/>
  <c r="G66" i="15" s="1"/>
  <c r="E64" i="7"/>
  <c r="C65" i="7"/>
  <c r="F64" i="7"/>
  <c r="D64" i="7"/>
  <c r="E65" i="7" l="1"/>
  <c r="C66" i="7"/>
  <c r="F65" i="7"/>
  <c r="D65" i="7"/>
  <c r="C68" i="15"/>
  <c r="F67" i="15"/>
  <c r="E67" i="15"/>
  <c r="D67" i="15"/>
  <c r="G67" i="15" s="1"/>
  <c r="C69" i="15" l="1"/>
  <c r="E68" i="15"/>
  <c r="F68" i="15"/>
  <c r="D68" i="15"/>
  <c r="G68" i="15" s="1"/>
  <c r="C67" i="7"/>
  <c r="E66" i="7"/>
  <c r="F66" i="7"/>
  <c r="D66" i="7"/>
  <c r="C68" i="7" l="1"/>
  <c r="E67" i="7"/>
  <c r="F67" i="7"/>
  <c r="D67" i="7"/>
  <c r="F69" i="15"/>
  <c r="C70" i="15"/>
  <c r="E69" i="15"/>
  <c r="D69" i="15"/>
  <c r="G69" i="15" s="1"/>
  <c r="C71" i="15" l="1"/>
  <c r="F70" i="15"/>
  <c r="E70" i="15"/>
  <c r="D70" i="15"/>
  <c r="G70" i="15" s="1"/>
  <c r="C69" i="7"/>
  <c r="F68" i="7"/>
  <c r="D68" i="7"/>
  <c r="E68" i="7"/>
  <c r="F69" i="7" l="1"/>
  <c r="C70" i="7"/>
  <c r="E69" i="7"/>
  <c r="D69" i="7"/>
  <c r="E71" i="15"/>
  <c r="C72" i="15"/>
  <c r="F71" i="15"/>
  <c r="D71" i="15"/>
  <c r="G71" i="15" s="1"/>
  <c r="C73" i="15" l="1"/>
  <c r="F72" i="15"/>
  <c r="E72" i="15"/>
  <c r="D72" i="15"/>
  <c r="G72" i="15" s="1"/>
  <c r="F70" i="7"/>
  <c r="E70" i="7"/>
  <c r="C71" i="7"/>
  <c r="D70" i="7"/>
  <c r="E71" i="7" l="1"/>
  <c r="F71" i="7"/>
  <c r="D71" i="7"/>
  <c r="C72" i="7"/>
  <c r="C74" i="15"/>
  <c r="F73" i="15"/>
  <c r="E73" i="15"/>
  <c r="D73" i="15"/>
  <c r="G73" i="15" s="1"/>
  <c r="E74" i="15" l="1"/>
  <c r="F74" i="15"/>
  <c r="C75" i="15"/>
  <c r="D74" i="15"/>
  <c r="G74" i="15" s="1"/>
  <c r="F72" i="7"/>
  <c r="E72" i="7"/>
  <c r="C73" i="7"/>
  <c r="D72" i="7"/>
  <c r="C74" i="7" l="1"/>
  <c r="F73" i="7"/>
  <c r="E73" i="7"/>
  <c r="D73" i="7"/>
  <c r="C76" i="15"/>
  <c r="E75" i="15"/>
  <c r="F75" i="15"/>
  <c r="D75" i="15"/>
  <c r="G75" i="15" s="1"/>
  <c r="C77" i="15" l="1"/>
  <c r="E76" i="15"/>
  <c r="F76" i="15"/>
  <c r="D76" i="15"/>
  <c r="G76" i="15" s="1"/>
  <c r="C75" i="7"/>
  <c r="E74" i="7"/>
  <c r="F74" i="7"/>
  <c r="D74" i="7"/>
  <c r="C76" i="7" l="1"/>
  <c r="E75" i="7"/>
  <c r="F75" i="7"/>
  <c r="D75" i="7"/>
  <c r="F77" i="15"/>
  <c r="C78" i="15"/>
  <c r="E77" i="15"/>
  <c r="D77" i="15"/>
  <c r="G77" i="15" s="1"/>
  <c r="C79" i="15" l="1"/>
  <c r="F78" i="15"/>
  <c r="E78" i="15"/>
  <c r="D78" i="15"/>
  <c r="G78" i="15" s="1"/>
  <c r="C77" i="7"/>
  <c r="E76" i="7"/>
  <c r="F76" i="7"/>
  <c r="D76" i="7"/>
  <c r="E77" i="7" l="1"/>
  <c r="C78" i="7"/>
  <c r="F77" i="7"/>
  <c r="D77" i="7"/>
  <c r="C80" i="15"/>
  <c r="F79" i="15"/>
  <c r="E79" i="15"/>
  <c r="D79" i="15"/>
  <c r="G79" i="15" s="1"/>
  <c r="C81" i="15" l="1"/>
  <c r="F80" i="15"/>
  <c r="E80" i="15"/>
  <c r="D80" i="15"/>
  <c r="G80" i="15" s="1"/>
  <c r="F78" i="7"/>
  <c r="C79" i="7"/>
  <c r="E78" i="7"/>
  <c r="D78" i="7"/>
  <c r="E79" i="7" l="1"/>
  <c r="F79" i="7"/>
  <c r="C80" i="7"/>
  <c r="D79" i="7"/>
  <c r="F81" i="15"/>
  <c r="C82" i="15"/>
  <c r="E81" i="15"/>
  <c r="D81" i="15"/>
  <c r="G81" i="15" s="1"/>
  <c r="E82" i="15" l="1"/>
  <c r="F82" i="15"/>
  <c r="C83" i="15"/>
  <c r="D82" i="15"/>
  <c r="G82" i="15" s="1"/>
  <c r="E80" i="7"/>
  <c r="F80" i="7"/>
  <c r="C81" i="7"/>
  <c r="D80" i="7"/>
  <c r="F81" i="7" l="1"/>
  <c r="C82" i="7"/>
  <c r="D81" i="7"/>
  <c r="E81" i="7"/>
  <c r="C84" i="15"/>
  <c r="F83" i="15"/>
  <c r="E83" i="15"/>
  <c r="D83" i="15"/>
  <c r="G83" i="15" s="1"/>
  <c r="F82" i="7" l="1"/>
  <c r="D82" i="7"/>
  <c r="E82" i="7"/>
  <c r="C83" i="7"/>
  <c r="C85" i="15"/>
  <c r="F84" i="15"/>
  <c r="E84" i="15"/>
  <c r="D84" i="15"/>
  <c r="G84" i="15" s="1"/>
  <c r="F85" i="15" l="1"/>
  <c r="C86" i="15"/>
  <c r="E85" i="15"/>
  <c r="D85" i="15"/>
  <c r="G85" i="15" s="1"/>
  <c r="F83" i="7"/>
  <c r="D83" i="7"/>
  <c r="E83" i="7"/>
  <c r="C84" i="7"/>
  <c r="D84" i="7" l="1"/>
  <c r="C85" i="7"/>
  <c r="E84" i="7"/>
  <c r="F84" i="7"/>
  <c r="E86" i="15"/>
  <c r="F86" i="15"/>
  <c r="C87" i="15"/>
  <c r="D86" i="15"/>
  <c r="G86" i="15" s="1"/>
  <c r="C88" i="15" l="1"/>
  <c r="F87" i="15"/>
  <c r="E87" i="15"/>
  <c r="D87" i="15"/>
  <c r="G87" i="15" s="1"/>
  <c r="D85" i="7"/>
  <c r="E85" i="7"/>
  <c r="C86" i="7"/>
  <c r="F85" i="7"/>
  <c r="D86" i="7" l="1"/>
  <c r="F86" i="7"/>
  <c r="E86" i="7"/>
  <c r="C87" i="7"/>
  <c r="E88" i="15"/>
  <c r="C89" i="15"/>
  <c r="F88" i="15"/>
  <c r="D88" i="15"/>
  <c r="G88" i="15" s="1"/>
  <c r="F89" i="15" l="1"/>
  <c r="C90" i="15"/>
  <c r="E89" i="15"/>
  <c r="D89" i="15"/>
  <c r="G89" i="15" s="1"/>
  <c r="C88" i="7"/>
  <c r="E87" i="7"/>
  <c r="D87" i="7"/>
  <c r="F87" i="7"/>
  <c r="C89" i="7" l="1"/>
  <c r="F88" i="7"/>
  <c r="D88" i="7"/>
  <c r="E88" i="7"/>
  <c r="C91" i="15"/>
  <c r="F90" i="15"/>
  <c r="E90" i="15"/>
  <c r="D90" i="15"/>
  <c r="G90" i="15" s="1"/>
  <c r="E91" i="15" l="1"/>
  <c r="F91" i="15"/>
  <c r="C92" i="15"/>
  <c r="D91" i="15"/>
  <c r="G91" i="15" s="1"/>
  <c r="E89" i="7"/>
  <c r="C90" i="7"/>
  <c r="F89" i="7"/>
  <c r="D89" i="7"/>
  <c r="F90" i="7" l="1"/>
  <c r="E90" i="7"/>
  <c r="C91" i="7"/>
  <c r="D90" i="7"/>
  <c r="F92" i="15"/>
  <c r="C93" i="15"/>
  <c r="E92" i="15"/>
  <c r="D92" i="15"/>
  <c r="G92" i="15" s="1"/>
  <c r="F93" i="15" l="1"/>
  <c r="C94" i="15"/>
  <c r="E93" i="15"/>
  <c r="D93" i="15"/>
  <c r="G93" i="15" s="1"/>
  <c r="F91" i="7"/>
  <c r="D91" i="7"/>
  <c r="E91" i="7"/>
  <c r="C92" i="7"/>
  <c r="D92" i="7" l="1"/>
  <c r="C93" i="7"/>
  <c r="E92" i="7"/>
  <c r="F92" i="7"/>
  <c r="E94" i="15"/>
  <c r="C95" i="15"/>
  <c r="F94" i="15"/>
  <c r="D94" i="15"/>
  <c r="G94" i="15" s="1"/>
  <c r="F95" i="15" l="1"/>
  <c r="E95" i="15"/>
  <c r="C96" i="15"/>
  <c r="D95" i="15"/>
  <c r="G95" i="15" s="1"/>
  <c r="C94" i="7"/>
  <c r="F93" i="7"/>
  <c r="D93" i="7"/>
  <c r="E93" i="7"/>
  <c r="E94" i="7" l="1"/>
  <c r="F94" i="7"/>
  <c r="C95" i="7"/>
  <c r="D94" i="7"/>
  <c r="E96" i="15"/>
  <c r="C97" i="15"/>
  <c r="F96" i="15"/>
  <c r="D96" i="15"/>
  <c r="G96" i="15" s="1"/>
  <c r="C98" i="15" l="1"/>
  <c r="E97" i="15"/>
  <c r="F97" i="15"/>
  <c r="D97" i="15"/>
  <c r="G97" i="15" s="1"/>
  <c r="F95" i="7"/>
  <c r="E95" i="7"/>
  <c r="D95" i="7"/>
  <c r="C96" i="7"/>
  <c r="F96" i="7" l="1"/>
  <c r="C97" i="7"/>
  <c r="D96" i="7"/>
  <c r="E96" i="7"/>
  <c r="F98" i="15"/>
  <c r="C99" i="15"/>
  <c r="E98" i="15"/>
  <c r="D98" i="15"/>
  <c r="G98" i="15" s="1"/>
  <c r="F99" i="15" l="1"/>
  <c r="C100" i="15"/>
  <c r="E99" i="15"/>
  <c r="D99" i="15"/>
  <c r="G99" i="15" s="1"/>
  <c r="F97" i="7"/>
  <c r="E97" i="7"/>
  <c r="D97" i="7"/>
  <c r="C98" i="7"/>
  <c r="F98" i="7" l="1"/>
  <c r="E98" i="7"/>
  <c r="D98" i="7"/>
  <c r="C101" i="15"/>
  <c r="E100" i="15"/>
  <c r="F100" i="15"/>
  <c r="D100" i="15"/>
  <c r="G100" i="15" s="1"/>
  <c r="F101" i="15" l="1"/>
  <c r="E101" i="15"/>
  <c r="C102" i="15"/>
  <c r="D101" i="15"/>
  <c r="G101" i="15" s="1"/>
  <c r="F102" i="15" l="1"/>
  <c r="C103" i="15"/>
  <c r="E102" i="15"/>
  <c r="D102" i="15"/>
  <c r="G102" i="15" s="1"/>
  <c r="C104" i="15" l="1"/>
  <c r="F103" i="15"/>
  <c r="E103" i="15"/>
  <c r="D103" i="15"/>
  <c r="G103" i="15" s="1"/>
  <c r="C105" i="15" l="1"/>
  <c r="E104" i="15"/>
  <c r="F104" i="15"/>
  <c r="D104" i="15"/>
  <c r="G104" i="15" s="1"/>
  <c r="E105" i="15" l="1"/>
  <c r="C106" i="15"/>
  <c r="F105" i="15"/>
  <c r="D105" i="15"/>
  <c r="G105" i="15" s="1"/>
  <c r="C107" i="15" l="1"/>
  <c r="E106" i="15"/>
  <c r="F106" i="15"/>
  <c r="D106" i="15"/>
  <c r="G106" i="15" s="1"/>
  <c r="F107" i="15" l="1"/>
  <c r="E107" i="15"/>
  <c r="C108" i="15"/>
  <c r="D107" i="15"/>
  <c r="G107" i="15" s="1"/>
  <c r="C109" i="15" l="1"/>
  <c r="E108" i="15"/>
  <c r="F108" i="15"/>
  <c r="D108" i="15"/>
  <c r="G108" i="15" s="1"/>
  <c r="E109" i="15" l="1"/>
  <c r="F109" i="15"/>
  <c r="C110" i="15"/>
  <c r="D109" i="15"/>
  <c r="G109" i="15" s="1"/>
  <c r="F110" i="15" l="1"/>
  <c r="E110" i="15"/>
  <c r="D110" i="15"/>
  <c r="G110" i="15" s="1"/>
</calcChain>
</file>

<file path=xl/sharedStrings.xml><?xml version="1.0" encoding="utf-8"?>
<sst xmlns="http://schemas.openxmlformats.org/spreadsheetml/2006/main" count="71" uniqueCount="31">
  <si>
    <t>Duration</t>
  </si>
  <si>
    <t>Total Cost</t>
  </si>
  <si>
    <t>Direct Cost</t>
  </si>
  <si>
    <t>Indirect Cost</t>
  </si>
  <si>
    <t>Planned Completion Date</t>
  </si>
  <si>
    <t>Planned Earned Value</t>
  </si>
  <si>
    <t>No Test engineer</t>
  </si>
  <si>
    <t>Sub Critical</t>
  </si>
  <si>
    <t>Design Option</t>
  </si>
  <si>
    <t>Efficiency</t>
  </si>
  <si>
    <t>a</t>
  </si>
  <si>
    <t>b</t>
  </si>
  <si>
    <t>c</t>
  </si>
  <si>
    <t>Coefficients</t>
  </si>
  <si>
    <t>Average Staffing</t>
  </si>
  <si>
    <t>Total</t>
  </si>
  <si>
    <t>Indirect</t>
  </si>
  <si>
    <t>Indirect cost</t>
  </si>
  <si>
    <t>Simulators</t>
  </si>
  <si>
    <t>Direct</t>
  </si>
  <si>
    <t xml:space="preserve"> 0.65278567x2 - 15.59707873x + 112.63972962</t>
  </si>
  <si>
    <t xml:space="preserve"> 4.44825073x - 4.00857629</t>
  </si>
  <si>
    <t>0.90148285x2 - 16.32274439x + 134.25345358</t>
  </si>
  <si>
    <t>Normal</t>
  </si>
  <si>
    <t>Min Total Cost</t>
  </si>
  <si>
    <t>TopDev2</t>
  </si>
  <si>
    <t>TopDev2+TopDev1</t>
  </si>
  <si>
    <t>Subcritical</t>
  </si>
  <si>
    <t>Sub-Critical</t>
  </si>
  <si>
    <t>Infra + Clients Front End</t>
  </si>
  <si>
    <t>Infra+Clients Front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</si>
</sst>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00"/>
  </numFmts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0" fontId="3" fillId="2" borderId="0" xfId="0" applyFont="1" applyFill="1"/>
    <xf numFmtId="14" fontId="5" fillId="0" borderId="0" xfId="0" applyNumberFormat="1" applyFont="1"/>
    <xf numFmtId="9" fontId="4" fillId="0" borderId="0" xfId="0" applyNumberFormat="1" applyFont="1" applyFill="1"/>
    <xf numFmtId="9" fontId="6" fillId="0" borderId="0" xfId="0" applyNumberFormat="1" applyFont="1"/>
    <xf numFmtId="14" fontId="5" fillId="0" borderId="1" xfId="0" applyNumberFormat="1" applyFont="1" applyBorder="1"/>
    <xf numFmtId="14" fontId="0" fillId="0" borderId="0" xfId="0" applyNumberFormat="1"/>
    <xf numFmtId="9" fontId="0" fillId="0" borderId="0" xfId="0" applyNumberFormat="1"/>
    <xf numFmtId="0" fontId="7" fillId="0" borderId="0" xfId="0" applyFont="1"/>
    <xf numFmtId="14" fontId="8" fillId="3" borderId="1" xfId="0" applyNumberFormat="1" applyFont="1" applyFill="1" applyBorder="1" applyAlignment="1">
      <alignment wrapText="1"/>
    </xf>
    <xf numFmtId="0" fontId="7" fillId="0" borderId="0" xfId="0" quotePrefix="1" applyFont="1"/>
    <xf numFmtId="165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Time Cost Curve</a:t>
            </a:r>
          </a:p>
        </c:rich>
      </c:tx>
      <c:layout>
        <c:manualLayout>
          <c:xMode val="edge"/>
          <c:yMode val="edge"/>
          <c:x val="0.38920804819030225"/>
          <c:y val="2.92275574112734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515545123435437E-2"/>
          <c:y val="0.15657620041753653"/>
          <c:w val="0.66934595502764593"/>
          <c:h val="0.69519832985386221"/>
        </c:manualLayout>
      </c:layout>
      <c:scatterChart>
        <c:scatterStyle val="lineMarker"/>
        <c:varyColors val="0"/>
        <c:ser>
          <c:idx val="0"/>
          <c:order val="0"/>
          <c:tx>
            <c:v>Total Cost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8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'Time-Cost Curve'!$C$7:$C$12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'Time-Cost Curve'!$D$7:$D$12</c:f>
              <c:numCache>
                <c:formatCode>0.0</c:formatCode>
                <c:ptCount val="6"/>
                <c:pt idx="0">
                  <c:v>63.54</c:v>
                </c:pt>
                <c:pt idx="1">
                  <c:v>62.606666666666662</c:v>
                </c:pt>
                <c:pt idx="2">
                  <c:v>59.293333333333329</c:v>
                </c:pt>
                <c:pt idx="3">
                  <c:v>61.113333333333337</c:v>
                </c:pt>
                <c:pt idx="4">
                  <c:v>61.066666666666677</c:v>
                </c:pt>
                <c:pt idx="5">
                  <c:v>77.63333333333334</c:v>
                </c:pt>
              </c:numCache>
            </c:numRef>
          </c:yVal>
          <c:smooth val="0"/>
        </c:ser>
        <c:ser>
          <c:idx val="1"/>
          <c:order val="1"/>
          <c:tx>
            <c:v>Direct Cost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'Time-Cost Curve'!$C$7:$C$12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'Time-Cost Curve'!$E$7:$E$12</c:f>
              <c:numCache>
                <c:formatCode>0.0</c:formatCode>
                <c:ptCount val="6"/>
                <c:pt idx="0">
                  <c:v>34.806666666666665</c:v>
                </c:pt>
                <c:pt idx="1">
                  <c:v>30.373333333333335</c:v>
                </c:pt>
                <c:pt idx="2">
                  <c:v>26.593333333333334</c:v>
                </c:pt>
                <c:pt idx="3">
                  <c:v>24.213333333333338</c:v>
                </c:pt>
                <c:pt idx="4">
                  <c:v>21.833333333333336</c:v>
                </c:pt>
                <c:pt idx="5">
                  <c:v>20.9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'Time-Cost Curve'!$F$6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'Time-Cost Curve'!$C$7:$C$12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'Time-Cost Curve'!$F$7:$F$12</c:f>
              <c:numCache>
                <c:formatCode>0.0</c:formatCode>
                <c:ptCount val="6"/>
                <c:pt idx="0">
                  <c:v>28.733333333333334</c:v>
                </c:pt>
                <c:pt idx="1">
                  <c:v>32.233333333333327</c:v>
                </c:pt>
                <c:pt idx="2">
                  <c:v>32.699999999999996</c:v>
                </c:pt>
                <c:pt idx="3">
                  <c:v>36.9</c:v>
                </c:pt>
                <c:pt idx="4">
                  <c:v>39.233333333333341</c:v>
                </c:pt>
                <c:pt idx="5">
                  <c:v>56.733333333333341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662512"/>
        <c:axId val="232674904"/>
      </c:scatterChart>
      <c:valAx>
        <c:axId val="232662512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887509755884419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674904"/>
        <c:crosses val="autoZero"/>
        <c:crossBetween val="midCat"/>
      </c:valAx>
      <c:valAx>
        <c:axId val="232674904"/>
        <c:scaling>
          <c:orientation val="minMax"/>
          <c:max val="9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 .</a:t>
                </a:r>
              </a:p>
            </c:rich>
          </c:tx>
          <c:layout>
            <c:manualLayout>
              <c:xMode val="edge"/>
              <c:yMode val="edge"/>
              <c:x val="1.4925373134328358E-2"/>
              <c:y val="0.467640918580375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662512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234261762055855"/>
          <c:y val="0.1440501043841336"/>
          <c:w val="0.13892090124784917"/>
          <c:h val="0.13987473903966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Time Cost Curve</a:t>
            </a:r>
          </a:p>
        </c:rich>
      </c:tx>
      <c:layout>
        <c:manualLayout>
          <c:xMode val="edge"/>
          <c:yMode val="edge"/>
          <c:x val="0.38876146788990823"/>
          <c:y val="2.92275574112734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27522935779817E-2"/>
          <c:y val="0.15657620041753653"/>
          <c:w val="0.66972477064220182"/>
          <c:h val="0.69519832985386221"/>
        </c:manualLayout>
      </c:layout>
      <c:scatterChart>
        <c:scatterStyle val="lineMarker"/>
        <c:varyColors val="0"/>
        <c:ser>
          <c:idx val="0"/>
          <c:order val="0"/>
          <c:tx>
            <c:v>Total Cost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8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name>Total Cost (Model)</c:nam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8.5924293866935786E-3"/>
                  <c:y val="-2.1239349256708284E-2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'Time-Cost Curve trends'!$C$7:$C$12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'Time-Cost Curve trends'!$D$7:$D$12</c:f>
              <c:numCache>
                <c:formatCode>0.0</c:formatCode>
                <c:ptCount val="6"/>
                <c:pt idx="0">
                  <c:v>63.54</c:v>
                </c:pt>
                <c:pt idx="1">
                  <c:v>62.606666666666662</c:v>
                </c:pt>
                <c:pt idx="2">
                  <c:v>59.293333333333329</c:v>
                </c:pt>
                <c:pt idx="3">
                  <c:v>61.113333333333337</c:v>
                </c:pt>
                <c:pt idx="4">
                  <c:v>61.066666666666677</c:v>
                </c:pt>
                <c:pt idx="5">
                  <c:v>77.63333333333334</c:v>
                </c:pt>
              </c:numCache>
            </c:numRef>
          </c:yVal>
          <c:smooth val="0"/>
        </c:ser>
        <c:ser>
          <c:idx val="1"/>
          <c:order val="1"/>
          <c:tx>
            <c:v>Direct Cost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name>Direct Cost (Model)</c:name>
            <c:spPr>
              <a:ln w="12700">
                <a:solidFill>
                  <a:srgbClr val="0000FF"/>
                </a:solidFill>
                <a:prstDash val="lg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3959401863757823E-2"/>
                  <c:y val="-9.0035342659411932E-2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'Time-Cost Curve trends'!$C$7:$C$12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'Time-Cost Curve trends'!$E$7:$E$12</c:f>
              <c:numCache>
                <c:formatCode>0.0</c:formatCode>
                <c:ptCount val="6"/>
                <c:pt idx="0">
                  <c:v>34.806666666666665</c:v>
                </c:pt>
                <c:pt idx="1">
                  <c:v>30.373333333333335</c:v>
                </c:pt>
                <c:pt idx="2">
                  <c:v>26.593333333333334</c:v>
                </c:pt>
                <c:pt idx="3">
                  <c:v>24.213333333333338</c:v>
                </c:pt>
                <c:pt idx="4">
                  <c:v>21.833333333333336</c:v>
                </c:pt>
                <c:pt idx="5">
                  <c:v>20.9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'Time-Cost Curve trends'!$F$6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trendline>
            <c:name>Indirect Cost (Model)</c:name>
            <c:spPr>
              <a:ln w="12700">
                <a:solidFill>
                  <a:srgbClr val="FF9900"/>
                </a:solidFill>
                <a:prstDash val="lgDash"/>
              </a:ln>
            </c:spPr>
            <c:trendlineType val="linear"/>
            <c:forward val="0.5"/>
            <c:backward val="0.5"/>
            <c:dispRSqr val="1"/>
            <c:dispEq val="1"/>
            <c:trendlineLbl>
              <c:layout>
                <c:manualLayout>
                  <c:x val="1.9971104529365014E-2"/>
                  <c:y val="-4.18154620025315E-2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FF99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'Time-Cost Curve trends'!$C$7:$C$12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'Time-Cost Curve trends'!$F$7:$F$12</c:f>
              <c:numCache>
                <c:formatCode>0.0</c:formatCode>
                <c:ptCount val="6"/>
                <c:pt idx="0">
                  <c:v>28.733333333333334</c:v>
                </c:pt>
                <c:pt idx="1">
                  <c:v>32.233333333333327</c:v>
                </c:pt>
                <c:pt idx="2">
                  <c:v>32.699999999999996</c:v>
                </c:pt>
                <c:pt idx="3">
                  <c:v>36.9</c:v>
                </c:pt>
                <c:pt idx="4">
                  <c:v>39.233333333333341</c:v>
                </c:pt>
                <c:pt idx="5">
                  <c:v>56.733333333333341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854168"/>
        <c:axId val="232862744"/>
      </c:scatterChart>
      <c:valAx>
        <c:axId val="232854168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844036697247707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862744"/>
        <c:crosses val="autoZero"/>
        <c:crossBetween val="midCat"/>
      </c:valAx>
      <c:valAx>
        <c:axId val="232862744"/>
        <c:scaling>
          <c:orientation val="minMax"/>
          <c:max val="9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3761467889908258E-2"/>
              <c:y val="0.467640918580375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854168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444954128440363"/>
          <c:y val="0.16075156576200417"/>
          <c:w val="0.21330275229357798"/>
          <c:h val="0.277661795407098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Time Cost Curve (Model)</a:t>
            </a:r>
          </a:p>
        </c:rich>
      </c:tx>
      <c:layout>
        <c:manualLayout>
          <c:xMode val="edge"/>
          <c:yMode val="edge"/>
          <c:x val="0.35444173620990127"/>
          <c:y val="2.9470579438866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459658316225417E-2"/>
          <c:y val="0.14931724137848335"/>
          <c:w val="0.6559474373716907"/>
          <c:h val="0.7053274954588884"/>
        </c:manualLayout>
      </c:layout>
      <c:scatterChart>
        <c:scatterStyle val="lineMarker"/>
        <c:varyColors val="0"/>
        <c:ser>
          <c:idx val="0"/>
          <c:order val="0"/>
          <c:tx>
            <c:v>Total Cost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Model!$C$8:$C$98</c:f>
              <c:numCache>
                <c:formatCode>0.0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Model!$D$8:$D$98</c:f>
              <c:numCache>
                <c:formatCode>0.0</c:formatCode>
                <c:ptCount val="91"/>
                <c:pt idx="0">
                  <c:v>65.238469449999997</c:v>
                </c:pt>
                <c:pt idx="1">
                  <c:v>64.913457310699997</c:v>
                </c:pt>
                <c:pt idx="2">
                  <c:v>64.601500884800004</c:v>
                </c:pt>
                <c:pt idx="3">
                  <c:v>64.302600172300004</c:v>
                </c:pt>
                <c:pt idx="4">
                  <c:v>64.016755173200011</c:v>
                </c:pt>
                <c:pt idx="5">
                  <c:v>63.743965887500003</c:v>
                </c:pt>
                <c:pt idx="6">
                  <c:v>63.484232315200011</c:v>
                </c:pt>
                <c:pt idx="7">
                  <c:v>63.237554456300018</c:v>
                </c:pt>
                <c:pt idx="8">
                  <c:v>63.00393231080001</c:v>
                </c:pt>
                <c:pt idx="9">
                  <c:v>62.783365878700018</c:v>
                </c:pt>
                <c:pt idx="10">
                  <c:v>62.57585516000001</c:v>
                </c:pt>
                <c:pt idx="11">
                  <c:v>62.38140015470001</c:v>
                </c:pt>
                <c:pt idx="12">
                  <c:v>62.20000086280001</c:v>
                </c:pt>
                <c:pt idx="13">
                  <c:v>62.031657284300017</c:v>
                </c:pt>
                <c:pt idx="14">
                  <c:v>61.876369419200003</c:v>
                </c:pt>
                <c:pt idx="15">
                  <c:v>61.73413726750001</c:v>
                </c:pt>
                <c:pt idx="16">
                  <c:v>61.604960829200003</c:v>
                </c:pt>
                <c:pt idx="17">
                  <c:v>61.48884010430001</c:v>
                </c:pt>
                <c:pt idx="18">
                  <c:v>61.385775092800003</c:v>
                </c:pt>
                <c:pt idx="19">
                  <c:v>61.29576579470001</c:v>
                </c:pt>
                <c:pt idx="20">
                  <c:v>61.218812210000017</c:v>
                </c:pt>
                <c:pt idx="21">
                  <c:v>61.15491433870001</c:v>
                </c:pt>
                <c:pt idx="22">
                  <c:v>61.10407218080001</c:v>
                </c:pt>
                <c:pt idx="23">
                  <c:v>61.066285736300003</c:v>
                </c:pt>
                <c:pt idx="24">
                  <c:v>61.04155500520001</c:v>
                </c:pt>
                <c:pt idx="25">
                  <c:v>61.029879987499996</c:v>
                </c:pt>
                <c:pt idx="26">
                  <c:v>61.031260683200003</c:v>
                </c:pt>
                <c:pt idx="27">
                  <c:v>61.045697092299996</c:v>
                </c:pt>
                <c:pt idx="28">
                  <c:v>61.073189214800003</c:v>
                </c:pt>
                <c:pt idx="29">
                  <c:v>61.113737050699989</c:v>
                </c:pt>
                <c:pt idx="30">
                  <c:v>61.167340599999996</c:v>
                </c:pt>
                <c:pt idx="31">
                  <c:v>61.233999862700003</c:v>
                </c:pt>
                <c:pt idx="32">
                  <c:v>61.313714838799989</c:v>
                </c:pt>
                <c:pt idx="33">
                  <c:v>61.406485528299996</c:v>
                </c:pt>
                <c:pt idx="34">
                  <c:v>61.512311931199989</c:v>
                </c:pt>
                <c:pt idx="35">
                  <c:v>61.631194047499996</c:v>
                </c:pt>
                <c:pt idx="36">
                  <c:v>61.763131877199982</c:v>
                </c:pt>
                <c:pt idx="37">
                  <c:v>61.908125420299982</c:v>
                </c:pt>
                <c:pt idx="38">
                  <c:v>62.066174676799974</c:v>
                </c:pt>
                <c:pt idx="39">
                  <c:v>62.237279646699982</c:v>
                </c:pt>
                <c:pt idx="40">
                  <c:v>62.421440329999967</c:v>
                </c:pt>
                <c:pt idx="41">
                  <c:v>62.618656726699967</c:v>
                </c:pt>
                <c:pt idx="42">
                  <c:v>62.82892883679996</c:v>
                </c:pt>
                <c:pt idx="43">
                  <c:v>63.05225666029996</c:v>
                </c:pt>
                <c:pt idx="44">
                  <c:v>63.288640197199967</c:v>
                </c:pt>
                <c:pt idx="45">
                  <c:v>63.538079447499968</c:v>
                </c:pt>
                <c:pt idx="46">
                  <c:v>63.80057441119996</c:v>
                </c:pt>
                <c:pt idx="47">
                  <c:v>64.076125088299946</c:v>
                </c:pt>
                <c:pt idx="48">
                  <c:v>64.364731478799953</c:v>
                </c:pt>
                <c:pt idx="49">
                  <c:v>64.666393582699939</c:v>
                </c:pt>
                <c:pt idx="50">
                  <c:v>64.981111399999946</c:v>
                </c:pt>
                <c:pt idx="51">
                  <c:v>65.308884930699932</c:v>
                </c:pt>
                <c:pt idx="52">
                  <c:v>65.649714174799939</c:v>
                </c:pt>
                <c:pt idx="53">
                  <c:v>66.003599132299925</c:v>
                </c:pt>
                <c:pt idx="54">
                  <c:v>66.370539803199932</c:v>
                </c:pt>
                <c:pt idx="55">
                  <c:v>66.750536187499932</c:v>
                </c:pt>
                <c:pt idx="56">
                  <c:v>67.143588285199925</c:v>
                </c:pt>
                <c:pt idx="57">
                  <c:v>67.549696096299911</c:v>
                </c:pt>
                <c:pt idx="58">
                  <c:v>67.968859620799918</c:v>
                </c:pt>
                <c:pt idx="59">
                  <c:v>68.401078858699918</c:v>
                </c:pt>
                <c:pt idx="60">
                  <c:v>68.846353809999911</c:v>
                </c:pt>
                <c:pt idx="61">
                  <c:v>69.304684474699897</c:v>
                </c:pt>
                <c:pt idx="62">
                  <c:v>69.776070852799904</c:v>
                </c:pt>
                <c:pt idx="63">
                  <c:v>70.26051294429989</c:v>
                </c:pt>
                <c:pt idx="64">
                  <c:v>70.758010749199883</c:v>
                </c:pt>
                <c:pt idx="65">
                  <c:v>71.268564267499869</c:v>
                </c:pt>
                <c:pt idx="66">
                  <c:v>71.79217349919989</c:v>
                </c:pt>
                <c:pt idx="67">
                  <c:v>72.328838444299862</c:v>
                </c:pt>
                <c:pt idx="68">
                  <c:v>72.878559102799855</c:v>
                </c:pt>
                <c:pt idx="69">
                  <c:v>73.441335474699869</c:v>
                </c:pt>
                <c:pt idx="70">
                  <c:v>74.017167559999862</c:v>
                </c:pt>
                <c:pt idx="71">
                  <c:v>74.606055358699848</c:v>
                </c:pt>
                <c:pt idx="72">
                  <c:v>75.207998870799841</c:v>
                </c:pt>
                <c:pt idx="73">
                  <c:v>75.822998096299855</c:v>
                </c:pt>
                <c:pt idx="74">
                  <c:v>76.451053035199848</c:v>
                </c:pt>
                <c:pt idx="75">
                  <c:v>77.09216368749982</c:v>
                </c:pt>
                <c:pt idx="76">
                  <c:v>77.746330053199799</c:v>
                </c:pt>
                <c:pt idx="77">
                  <c:v>78.413552132299827</c:v>
                </c:pt>
                <c:pt idx="78">
                  <c:v>79.093829924799806</c:v>
                </c:pt>
                <c:pt idx="79">
                  <c:v>79.787163430699806</c:v>
                </c:pt>
                <c:pt idx="80">
                  <c:v>80.493552649999813</c:v>
                </c:pt>
                <c:pt idx="81">
                  <c:v>81.212997582699799</c:v>
                </c:pt>
                <c:pt idx="82">
                  <c:v>81.945498228799764</c:v>
                </c:pt>
                <c:pt idx="83">
                  <c:v>82.691054588299764</c:v>
                </c:pt>
                <c:pt idx="84">
                  <c:v>83.449666661199771</c:v>
                </c:pt>
                <c:pt idx="85">
                  <c:v>84.221334447499757</c:v>
                </c:pt>
                <c:pt idx="86">
                  <c:v>85.00605794719975</c:v>
                </c:pt>
                <c:pt idx="87">
                  <c:v>85.80383716029975</c:v>
                </c:pt>
                <c:pt idx="88">
                  <c:v>86.614672086799757</c:v>
                </c:pt>
                <c:pt idx="89">
                  <c:v>87.438562726699715</c:v>
                </c:pt>
                <c:pt idx="90">
                  <c:v>88.275509079999708</c:v>
                </c:pt>
              </c:numCache>
            </c:numRef>
          </c:yVal>
          <c:smooth val="0"/>
        </c:ser>
        <c:ser>
          <c:idx val="1"/>
          <c:order val="1"/>
          <c:tx>
            <c:v>Direct Cost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Model!$C$8:$C$98</c:f>
              <c:numCache>
                <c:formatCode>0.0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Model!$E$8:$E$98</c:f>
              <c:numCache>
                <c:formatCode>0.0</c:formatCode>
                <c:ptCount val="91"/>
                <c:pt idx="0">
                  <c:v>42.557541359999988</c:v>
                </c:pt>
                <c:pt idx="1">
                  <c:v>41.787704147699998</c:v>
                </c:pt>
                <c:pt idx="2">
                  <c:v>41.030922648800015</c:v>
                </c:pt>
                <c:pt idx="3">
                  <c:v>40.287196863300011</c:v>
                </c:pt>
                <c:pt idx="4">
                  <c:v>39.556526791200014</c:v>
                </c:pt>
                <c:pt idx="5">
                  <c:v>38.838912432500024</c:v>
                </c:pt>
                <c:pt idx="6">
                  <c:v>38.134353787200013</c:v>
                </c:pt>
                <c:pt idx="7">
                  <c:v>37.442850855300023</c:v>
                </c:pt>
                <c:pt idx="8">
                  <c:v>36.764403636800026</c:v>
                </c:pt>
                <c:pt idx="9">
                  <c:v>36.099012131700022</c:v>
                </c:pt>
                <c:pt idx="10">
                  <c:v>35.44667634000001</c:v>
                </c:pt>
                <c:pt idx="11">
                  <c:v>34.807396261700006</c:v>
                </c:pt>
                <c:pt idx="12">
                  <c:v>34.181171896800024</c:v>
                </c:pt>
                <c:pt idx="13">
                  <c:v>33.568003245300019</c:v>
                </c:pt>
                <c:pt idx="14">
                  <c:v>32.967890307200022</c:v>
                </c:pt>
                <c:pt idx="15">
                  <c:v>32.380833082500033</c:v>
                </c:pt>
                <c:pt idx="16">
                  <c:v>31.806831571200036</c:v>
                </c:pt>
                <c:pt idx="17">
                  <c:v>31.245885773300031</c:v>
                </c:pt>
                <c:pt idx="18">
                  <c:v>30.697995688800034</c:v>
                </c:pt>
                <c:pt idx="19">
                  <c:v>30.16316131770003</c:v>
                </c:pt>
                <c:pt idx="20">
                  <c:v>29.641382660000033</c:v>
                </c:pt>
                <c:pt idx="21">
                  <c:v>29.132659715700044</c:v>
                </c:pt>
                <c:pt idx="22">
                  <c:v>28.636992484800032</c:v>
                </c:pt>
                <c:pt idx="23">
                  <c:v>28.154380967300028</c:v>
                </c:pt>
                <c:pt idx="24">
                  <c:v>27.684825163200045</c:v>
                </c:pt>
                <c:pt idx="25">
                  <c:v>27.228325072500027</c:v>
                </c:pt>
                <c:pt idx="26">
                  <c:v>26.784880695200044</c:v>
                </c:pt>
                <c:pt idx="27">
                  <c:v>26.354492031300026</c:v>
                </c:pt>
                <c:pt idx="28">
                  <c:v>25.937159080800058</c:v>
                </c:pt>
                <c:pt idx="29">
                  <c:v>25.532881843700039</c:v>
                </c:pt>
                <c:pt idx="30">
                  <c:v>25.141660320000057</c:v>
                </c:pt>
                <c:pt idx="31">
                  <c:v>24.763494509700038</c:v>
                </c:pt>
                <c:pt idx="32">
                  <c:v>24.398384412800056</c:v>
                </c:pt>
                <c:pt idx="33">
                  <c:v>24.046330029300037</c:v>
                </c:pt>
                <c:pt idx="34">
                  <c:v>23.707331359200026</c:v>
                </c:pt>
                <c:pt idx="35">
                  <c:v>23.38138840250005</c:v>
                </c:pt>
                <c:pt idx="36">
                  <c:v>23.068501159200025</c:v>
                </c:pt>
                <c:pt idx="37">
                  <c:v>22.768669629300035</c:v>
                </c:pt>
                <c:pt idx="38">
                  <c:v>22.481893812800024</c:v>
                </c:pt>
                <c:pt idx="39">
                  <c:v>22.208173709700048</c:v>
                </c:pt>
                <c:pt idx="40">
                  <c:v>21.947509320000023</c:v>
                </c:pt>
                <c:pt idx="41">
                  <c:v>21.699900643700033</c:v>
                </c:pt>
                <c:pt idx="42">
                  <c:v>21.465347680800022</c:v>
                </c:pt>
                <c:pt idx="43">
                  <c:v>21.243850431300032</c:v>
                </c:pt>
                <c:pt idx="44">
                  <c:v>21.035408895200021</c:v>
                </c:pt>
                <c:pt idx="45">
                  <c:v>20.840023072500045</c:v>
                </c:pt>
                <c:pt idx="46">
                  <c:v>20.65769296320002</c:v>
                </c:pt>
                <c:pt idx="47">
                  <c:v>20.48841856730003</c:v>
                </c:pt>
                <c:pt idx="48">
                  <c:v>20.332199884800019</c:v>
                </c:pt>
                <c:pt idx="49">
                  <c:v>20.189036915700029</c:v>
                </c:pt>
                <c:pt idx="50">
                  <c:v>20.058929660000018</c:v>
                </c:pt>
                <c:pt idx="51">
                  <c:v>19.9418781177</c:v>
                </c:pt>
                <c:pt idx="52">
                  <c:v>19.837882288800017</c:v>
                </c:pt>
                <c:pt idx="53">
                  <c:v>19.746942173299999</c:v>
                </c:pt>
                <c:pt idx="54">
                  <c:v>19.669057771200016</c:v>
                </c:pt>
                <c:pt idx="55">
                  <c:v>19.604229082499998</c:v>
                </c:pt>
                <c:pt idx="56">
                  <c:v>19.552456107200015</c:v>
                </c:pt>
                <c:pt idx="57">
                  <c:v>19.513738845299997</c:v>
                </c:pt>
                <c:pt idx="58">
                  <c:v>19.4880772968</c:v>
                </c:pt>
                <c:pt idx="59">
                  <c:v>19.475471461699996</c:v>
                </c:pt>
                <c:pt idx="60">
                  <c:v>19.475921340000014</c:v>
                </c:pt>
                <c:pt idx="61">
                  <c:v>19.489426931699995</c:v>
                </c:pt>
                <c:pt idx="62">
                  <c:v>19.515988236799998</c:v>
                </c:pt>
                <c:pt idx="63">
                  <c:v>19.55560525529998</c:v>
                </c:pt>
                <c:pt idx="64">
                  <c:v>19.608277987199997</c:v>
                </c:pt>
                <c:pt idx="65">
                  <c:v>19.674006432499979</c:v>
                </c:pt>
                <c:pt idx="66">
                  <c:v>19.752790591199997</c:v>
                </c:pt>
                <c:pt idx="67">
                  <c:v>19.844630463299964</c:v>
                </c:pt>
                <c:pt idx="68">
                  <c:v>19.949526048799953</c:v>
                </c:pt>
                <c:pt idx="69">
                  <c:v>20.067477347699963</c:v>
                </c:pt>
                <c:pt idx="70">
                  <c:v>20.198484359999952</c:v>
                </c:pt>
                <c:pt idx="71">
                  <c:v>20.342547085699962</c:v>
                </c:pt>
                <c:pt idx="72">
                  <c:v>20.499665524799951</c:v>
                </c:pt>
                <c:pt idx="73">
                  <c:v>20.669839677299962</c:v>
                </c:pt>
                <c:pt idx="74">
                  <c:v>20.85306954319995</c:v>
                </c:pt>
                <c:pt idx="75">
                  <c:v>21.049355122499946</c:v>
                </c:pt>
                <c:pt idx="76">
                  <c:v>21.258696415199921</c:v>
                </c:pt>
                <c:pt idx="77">
                  <c:v>21.481093421299946</c:v>
                </c:pt>
                <c:pt idx="78">
                  <c:v>21.71654614079992</c:v>
                </c:pt>
                <c:pt idx="79">
                  <c:v>21.965054573699945</c:v>
                </c:pt>
                <c:pt idx="80">
                  <c:v>22.226618719999919</c:v>
                </c:pt>
                <c:pt idx="81">
                  <c:v>22.50123857969993</c:v>
                </c:pt>
                <c:pt idx="82">
                  <c:v>22.78891415279989</c:v>
                </c:pt>
                <c:pt idx="83">
                  <c:v>23.089645439299915</c:v>
                </c:pt>
                <c:pt idx="84">
                  <c:v>23.403432439199889</c:v>
                </c:pt>
                <c:pt idx="85">
                  <c:v>23.730275152499871</c:v>
                </c:pt>
                <c:pt idx="86">
                  <c:v>24.070173579199889</c:v>
                </c:pt>
                <c:pt idx="87">
                  <c:v>24.423127719299885</c:v>
                </c:pt>
                <c:pt idx="88">
                  <c:v>24.789137572799888</c:v>
                </c:pt>
                <c:pt idx="89">
                  <c:v>25.168203139699841</c:v>
                </c:pt>
                <c:pt idx="90">
                  <c:v>25.560324419999858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Model!$F$7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Model!$C$8:$C$98</c:f>
              <c:numCache>
                <c:formatCode>0.0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Model!$F$8:$F$98</c:f>
              <c:numCache>
                <c:formatCode>0.0</c:formatCode>
                <c:ptCount val="91"/>
                <c:pt idx="0">
                  <c:v>22.680928089999998</c:v>
                </c:pt>
                <c:pt idx="1">
                  <c:v>23.125753162999995</c:v>
                </c:pt>
                <c:pt idx="2">
                  <c:v>23.570578235999996</c:v>
                </c:pt>
                <c:pt idx="3">
                  <c:v>24.015403308999993</c:v>
                </c:pt>
                <c:pt idx="4">
                  <c:v>24.460228381999993</c:v>
                </c:pt>
                <c:pt idx="5">
                  <c:v>24.90505345499999</c:v>
                </c:pt>
                <c:pt idx="6">
                  <c:v>25.349878527999987</c:v>
                </c:pt>
                <c:pt idx="7">
                  <c:v>25.794703600999988</c:v>
                </c:pt>
                <c:pt idx="8">
                  <c:v>26.239528673999985</c:v>
                </c:pt>
                <c:pt idx="9">
                  <c:v>26.684353746999985</c:v>
                </c:pt>
                <c:pt idx="10">
                  <c:v>27.129178819999982</c:v>
                </c:pt>
                <c:pt idx="11">
                  <c:v>27.574003892999979</c:v>
                </c:pt>
                <c:pt idx="12">
                  <c:v>28.01882896599998</c:v>
                </c:pt>
                <c:pt idx="13">
                  <c:v>28.463654038999977</c:v>
                </c:pt>
                <c:pt idx="14">
                  <c:v>28.908479111999974</c:v>
                </c:pt>
                <c:pt idx="15">
                  <c:v>29.353304184999978</c:v>
                </c:pt>
                <c:pt idx="16">
                  <c:v>29.798129257999975</c:v>
                </c:pt>
                <c:pt idx="17">
                  <c:v>30.242954330999972</c:v>
                </c:pt>
                <c:pt idx="18">
                  <c:v>30.687779403999969</c:v>
                </c:pt>
                <c:pt idx="19">
                  <c:v>31.132604476999965</c:v>
                </c:pt>
                <c:pt idx="20">
                  <c:v>31.57742954999997</c:v>
                </c:pt>
                <c:pt idx="21">
                  <c:v>32.022254622999967</c:v>
                </c:pt>
                <c:pt idx="22">
                  <c:v>32.467079695999963</c:v>
                </c:pt>
                <c:pt idx="23">
                  <c:v>32.91190476899996</c:v>
                </c:pt>
                <c:pt idx="24">
                  <c:v>33.356729841999957</c:v>
                </c:pt>
                <c:pt idx="25">
                  <c:v>33.801554914999961</c:v>
                </c:pt>
                <c:pt idx="26">
                  <c:v>34.246379987999958</c:v>
                </c:pt>
                <c:pt idx="27">
                  <c:v>34.691205060999955</c:v>
                </c:pt>
                <c:pt idx="28">
                  <c:v>35.136030133999952</c:v>
                </c:pt>
                <c:pt idx="29">
                  <c:v>35.580855206999949</c:v>
                </c:pt>
                <c:pt idx="30">
                  <c:v>36.025680279999953</c:v>
                </c:pt>
                <c:pt idx="31">
                  <c:v>36.47050535299995</c:v>
                </c:pt>
                <c:pt idx="32">
                  <c:v>36.915330425999947</c:v>
                </c:pt>
                <c:pt idx="33">
                  <c:v>37.360155498999944</c:v>
                </c:pt>
                <c:pt idx="34">
                  <c:v>37.804980571999941</c:v>
                </c:pt>
                <c:pt idx="35">
                  <c:v>38.249805644999945</c:v>
                </c:pt>
                <c:pt idx="36">
                  <c:v>38.694630717999942</c:v>
                </c:pt>
                <c:pt idx="37">
                  <c:v>39.139455790999939</c:v>
                </c:pt>
                <c:pt idx="38">
                  <c:v>39.584280863999936</c:v>
                </c:pt>
                <c:pt idx="39">
                  <c:v>40.029105936999933</c:v>
                </c:pt>
                <c:pt idx="40">
                  <c:v>40.473931009999937</c:v>
                </c:pt>
                <c:pt idx="41">
                  <c:v>40.918756082999934</c:v>
                </c:pt>
                <c:pt idx="42">
                  <c:v>41.363581155999931</c:v>
                </c:pt>
                <c:pt idx="43">
                  <c:v>41.808406228999928</c:v>
                </c:pt>
                <c:pt idx="44">
                  <c:v>42.253231301999925</c:v>
                </c:pt>
                <c:pt idx="45">
                  <c:v>42.698056374999929</c:v>
                </c:pt>
                <c:pt idx="46">
                  <c:v>43.142881447999926</c:v>
                </c:pt>
                <c:pt idx="47">
                  <c:v>43.587706520999923</c:v>
                </c:pt>
                <c:pt idx="48">
                  <c:v>44.03253159399992</c:v>
                </c:pt>
                <c:pt idx="49">
                  <c:v>44.477356666999917</c:v>
                </c:pt>
                <c:pt idx="50">
                  <c:v>44.922181739999921</c:v>
                </c:pt>
                <c:pt idx="51">
                  <c:v>45.367006812999918</c:v>
                </c:pt>
                <c:pt idx="52">
                  <c:v>45.811831885999915</c:v>
                </c:pt>
                <c:pt idx="53">
                  <c:v>46.256656958999912</c:v>
                </c:pt>
                <c:pt idx="54">
                  <c:v>46.701482031999909</c:v>
                </c:pt>
                <c:pt idx="55">
                  <c:v>47.146307104999913</c:v>
                </c:pt>
                <c:pt idx="56">
                  <c:v>47.59113217799991</c:v>
                </c:pt>
                <c:pt idx="57">
                  <c:v>48.035957250999907</c:v>
                </c:pt>
                <c:pt idx="58">
                  <c:v>48.480782323999904</c:v>
                </c:pt>
                <c:pt idx="59">
                  <c:v>48.925607396999901</c:v>
                </c:pt>
                <c:pt idx="60">
                  <c:v>49.370432469999905</c:v>
                </c:pt>
                <c:pt idx="61">
                  <c:v>49.815257542999902</c:v>
                </c:pt>
                <c:pt idx="62">
                  <c:v>50.260082615999899</c:v>
                </c:pt>
                <c:pt idx="63">
                  <c:v>50.704907688999896</c:v>
                </c:pt>
                <c:pt idx="64">
                  <c:v>51.149732761999893</c:v>
                </c:pt>
                <c:pt idx="65">
                  <c:v>51.594557834999897</c:v>
                </c:pt>
                <c:pt idx="66">
                  <c:v>52.039382907999894</c:v>
                </c:pt>
                <c:pt idx="67">
                  <c:v>52.484207980999891</c:v>
                </c:pt>
                <c:pt idx="68">
                  <c:v>52.929033053999888</c:v>
                </c:pt>
                <c:pt idx="69">
                  <c:v>53.373858126999885</c:v>
                </c:pt>
                <c:pt idx="70">
                  <c:v>53.818683199999889</c:v>
                </c:pt>
                <c:pt idx="71">
                  <c:v>54.263508272999886</c:v>
                </c:pt>
                <c:pt idx="72">
                  <c:v>54.708333345999883</c:v>
                </c:pt>
                <c:pt idx="73">
                  <c:v>55.15315841899988</c:v>
                </c:pt>
                <c:pt idx="74">
                  <c:v>55.597983491999877</c:v>
                </c:pt>
                <c:pt idx="75">
                  <c:v>56.042808564999881</c:v>
                </c:pt>
                <c:pt idx="76">
                  <c:v>56.487633637999878</c:v>
                </c:pt>
                <c:pt idx="77">
                  <c:v>56.932458710999875</c:v>
                </c:pt>
                <c:pt idx="78">
                  <c:v>57.377283783999872</c:v>
                </c:pt>
                <c:pt idx="79">
                  <c:v>57.822108856999876</c:v>
                </c:pt>
                <c:pt idx="80">
                  <c:v>58.266933929999873</c:v>
                </c:pt>
                <c:pt idx="81">
                  <c:v>58.711759002999869</c:v>
                </c:pt>
                <c:pt idx="82">
                  <c:v>59.156584075999866</c:v>
                </c:pt>
                <c:pt idx="83">
                  <c:v>59.601409148999863</c:v>
                </c:pt>
                <c:pt idx="84">
                  <c:v>60.04623422199986</c:v>
                </c:pt>
                <c:pt idx="85">
                  <c:v>60.491059294999864</c:v>
                </c:pt>
                <c:pt idx="86">
                  <c:v>60.935884367999854</c:v>
                </c:pt>
                <c:pt idx="87">
                  <c:v>61.380709440999858</c:v>
                </c:pt>
                <c:pt idx="88">
                  <c:v>61.825534513999862</c:v>
                </c:pt>
                <c:pt idx="89">
                  <c:v>62.270359586999852</c:v>
                </c:pt>
                <c:pt idx="90">
                  <c:v>62.715184659999856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Model!$L$39</c:f>
              <c:numCache>
                <c:formatCode>General</c:formatCode>
                <c:ptCount val="1"/>
                <c:pt idx="0">
                  <c:v>9.9333333333333336</c:v>
                </c:pt>
              </c:numCache>
            </c:numRef>
          </c:xVal>
          <c:yVal>
            <c:numRef>
              <c:f>Model!$M$39</c:f>
              <c:numCache>
                <c:formatCode>General</c:formatCode>
                <c:ptCount val="1"/>
                <c:pt idx="0">
                  <c:v>80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Model!$L$40</c:f>
              <c:numCache>
                <c:formatCode>General</c:formatCode>
                <c:ptCount val="1"/>
                <c:pt idx="0">
                  <c:v>8.5394245863270868</c:v>
                </c:pt>
              </c:numCache>
            </c:numRef>
          </c:xVal>
          <c:yVal>
            <c:numRef>
              <c:f>Model!$M$40</c:f>
              <c:numCache>
                <c:formatCode>General</c:formatCode>
                <c:ptCount val="1"/>
                <c:pt idx="0">
                  <c:v>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96176"/>
        <c:axId val="233024024"/>
      </c:scatterChart>
      <c:valAx>
        <c:axId val="232996176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860828961397086"/>
              <c:y val="0.923409288966580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24024"/>
        <c:crosses val="autoZero"/>
        <c:crossBetween val="midCat"/>
        <c:majorUnit val="1"/>
      </c:valAx>
      <c:valAx>
        <c:axId val="233024024"/>
        <c:scaling>
          <c:orientation val="minMax"/>
          <c:max val="9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2658590288411879E-2"/>
              <c:y val="0.467598760371063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96176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69965477560409"/>
          <c:y val="0.15127701375245581"/>
          <c:w val="0.14384349827387802"/>
          <c:h val="0.227897838899803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Time Cost Curve (Model)</a:t>
            </a:r>
          </a:p>
        </c:rich>
      </c:tx>
      <c:layout>
        <c:manualLayout>
          <c:xMode val="edge"/>
          <c:yMode val="edge"/>
          <c:x val="0.35443037974683544"/>
          <c:y val="2.94695481335952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758342922899886E-2"/>
          <c:y val="0.20432220039292731"/>
          <c:w val="0.65247410817031071"/>
          <c:h val="0.650294695481336"/>
        </c:manualLayout>
      </c:layout>
      <c:scatterChart>
        <c:scatterStyle val="lineMarker"/>
        <c:varyColors val="0"/>
        <c:ser>
          <c:idx val="0"/>
          <c:order val="0"/>
          <c:tx>
            <c:v>Total Cost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'Death Zone'!$C$8:$C$110</c:f>
              <c:numCache>
                <c:formatCode>0.0</c:formatCode>
                <c:ptCount val="103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  <c:pt idx="91">
                  <c:v>15.099999999999968</c:v>
                </c:pt>
                <c:pt idx="92">
                  <c:v>15.199999999999967</c:v>
                </c:pt>
                <c:pt idx="93">
                  <c:v>15.299999999999967</c:v>
                </c:pt>
                <c:pt idx="94">
                  <c:v>15.399999999999967</c:v>
                </c:pt>
                <c:pt idx="95">
                  <c:v>15.499999999999966</c:v>
                </c:pt>
                <c:pt idx="96">
                  <c:v>15.599999999999966</c:v>
                </c:pt>
                <c:pt idx="97">
                  <c:v>15.699999999999966</c:v>
                </c:pt>
                <c:pt idx="98">
                  <c:v>15.799999999999965</c:v>
                </c:pt>
                <c:pt idx="99">
                  <c:v>15.899999999999965</c:v>
                </c:pt>
                <c:pt idx="100">
                  <c:v>15.999999999999964</c:v>
                </c:pt>
                <c:pt idx="101">
                  <c:v>16.099999999999966</c:v>
                </c:pt>
                <c:pt idx="102">
                  <c:v>16.199999999999967</c:v>
                </c:pt>
              </c:numCache>
            </c:numRef>
          </c:xVal>
          <c:yVal>
            <c:numRef>
              <c:f>'Death Zone'!$D$8:$D$110</c:f>
              <c:numCache>
                <c:formatCode>0.0</c:formatCode>
                <c:ptCount val="103"/>
                <c:pt idx="0">
                  <c:v>65.238469449999997</c:v>
                </c:pt>
                <c:pt idx="1">
                  <c:v>64.913457310699997</c:v>
                </c:pt>
                <c:pt idx="2">
                  <c:v>64.601500884800004</c:v>
                </c:pt>
                <c:pt idx="3">
                  <c:v>64.302600172300004</c:v>
                </c:pt>
                <c:pt idx="4">
                  <c:v>64.016755173200011</c:v>
                </c:pt>
                <c:pt idx="5">
                  <c:v>63.743965887500003</c:v>
                </c:pt>
                <c:pt idx="6">
                  <c:v>63.484232315200011</c:v>
                </c:pt>
                <c:pt idx="7">
                  <c:v>63.237554456300018</c:v>
                </c:pt>
                <c:pt idx="8">
                  <c:v>63.00393231080001</c:v>
                </c:pt>
                <c:pt idx="9">
                  <c:v>62.783365878700018</c:v>
                </c:pt>
                <c:pt idx="10">
                  <c:v>62.57585516000001</c:v>
                </c:pt>
                <c:pt idx="11">
                  <c:v>62.38140015470001</c:v>
                </c:pt>
                <c:pt idx="12">
                  <c:v>62.20000086280001</c:v>
                </c:pt>
                <c:pt idx="13">
                  <c:v>62.031657284300017</c:v>
                </c:pt>
                <c:pt idx="14">
                  <c:v>61.876369419200003</c:v>
                </c:pt>
                <c:pt idx="15">
                  <c:v>61.73413726750001</c:v>
                </c:pt>
                <c:pt idx="16">
                  <c:v>61.604960829200003</c:v>
                </c:pt>
                <c:pt idx="17">
                  <c:v>61.48884010430001</c:v>
                </c:pt>
                <c:pt idx="18">
                  <c:v>61.385775092800003</c:v>
                </c:pt>
                <c:pt idx="19">
                  <c:v>61.29576579470001</c:v>
                </c:pt>
                <c:pt idx="20">
                  <c:v>61.218812210000017</c:v>
                </c:pt>
                <c:pt idx="21">
                  <c:v>61.15491433870001</c:v>
                </c:pt>
                <c:pt idx="22">
                  <c:v>61.10407218080001</c:v>
                </c:pt>
                <c:pt idx="23">
                  <c:v>61.066285736300003</c:v>
                </c:pt>
                <c:pt idx="24">
                  <c:v>61.04155500520001</c:v>
                </c:pt>
                <c:pt idx="25">
                  <c:v>61.029879987499996</c:v>
                </c:pt>
                <c:pt idx="26">
                  <c:v>61.031260683200003</c:v>
                </c:pt>
                <c:pt idx="27">
                  <c:v>61.045697092299996</c:v>
                </c:pt>
                <c:pt idx="28">
                  <c:v>61.073189214800003</c:v>
                </c:pt>
                <c:pt idx="29">
                  <c:v>61.113737050699989</c:v>
                </c:pt>
                <c:pt idx="30">
                  <c:v>61.167340599999996</c:v>
                </c:pt>
                <c:pt idx="31">
                  <c:v>61.233999862700003</c:v>
                </c:pt>
                <c:pt idx="32">
                  <c:v>61.313714838799989</c:v>
                </c:pt>
                <c:pt idx="33">
                  <c:v>61.406485528299996</c:v>
                </c:pt>
                <c:pt idx="34">
                  <c:v>61.512311931199989</c:v>
                </c:pt>
                <c:pt idx="35">
                  <c:v>61.631194047499996</c:v>
                </c:pt>
                <c:pt idx="36">
                  <c:v>61.763131877199982</c:v>
                </c:pt>
                <c:pt idx="37">
                  <c:v>61.908125420299982</c:v>
                </c:pt>
                <c:pt idx="38">
                  <c:v>62.066174676799974</c:v>
                </c:pt>
                <c:pt idx="39">
                  <c:v>62.237279646699982</c:v>
                </c:pt>
                <c:pt idx="40">
                  <c:v>62.421440329999967</c:v>
                </c:pt>
                <c:pt idx="41">
                  <c:v>62.618656726699967</c:v>
                </c:pt>
                <c:pt idx="42">
                  <c:v>62.82892883679996</c:v>
                </c:pt>
                <c:pt idx="43">
                  <c:v>63.05225666029996</c:v>
                </c:pt>
                <c:pt idx="44">
                  <c:v>63.288640197199967</c:v>
                </c:pt>
                <c:pt idx="45">
                  <c:v>63.538079447499968</c:v>
                </c:pt>
                <c:pt idx="46">
                  <c:v>63.80057441119996</c:v>
                </c:pt>
                <c:pt idx="47">
                  <c:v>64.076125088299946</c:v>
                </c:pt>
                <c:pt idx="48">
                  <c:v>64.364731478799953</c:v>
                </c:pt>
                <c:pt idx="49">
                  <c:v>64.666393582699939</c:v>
                </c:pt>
                <c:pt idx="50">
                  <c:v>64.981111399999946</c:v>
                </c:pt>
                <c:pt idx="51">
                  <c:v>65.308884930699932</c:v>
                </c:pt>
                <c:pt idx="52">
                  <c:v>65.649714174799939</c:v>
                </c:pt>
                <c:pt idx="53">
                  <c:v>66.003599132299925</c:v>
                </c:pt>
                <c:pt idx="54">
                  <c:v>66.370539803199932</c:v>
                </c:pt>
                <c:pt idx="55">
                  <c:v>66.750536187499932</c:v>
                </c:pt>
                <c:pt idx="56">
                  <c:v>67.143588285199925</c:v>
                </c:pt>
                <c:pt idx="57">
                  <c:v>67.549696096299911</c:v>
                </c:pt>
                <c:pt idx="58">
                  <c:v>67.968859620799918</c:v>
                </c:pt>
                <c:pt idx="59">
                  <c:v>68.401078858699918</c:v>
                </c:pt>
                <c:pt idx="60">
                  <c:v>68.846353809999911</c:v>
                </c:pt>
                <c:pt idx="61">
                  <c:v>69.304684474699897</c:v>
                </c:pt>
                <c:pt idx="62">
                  <c:v>69.776070852799904</c:v>
                </c:pt>
                <c:pt idx="63">
                  <c:v>70.26051294429989</c:v>
                </c:pt>
                <c:pt idx="64">
                  <c:v>70.758010749199883</c:v>
                </c:pt>
                <c:pt idx="65">
                  <c:v>71.268564267499869</c:v>
                </c:pt>
                <c:pt idx="66">
                  <c:v>71.79217349919989</c:v>
                </c:pt>
                <c:pt idx="67">
                  <c:v>72.328838444299862</c:v>
                </c:pt>
                <c:pt idx="68">
                  <c:v>72.878559102799855</c:v>
                </c:pt>
                <c:pt idx="69">
                  <c:v>73.441335474699869</c:v>
                </c:pt>
                <c:pt idx="70">
                  <c:v>74.017167559999862</c:v>
                </c:pt>
                <c:pt idx="71">
                  <c:v>74.606055358699848</c:v>
                </c:pt>
                <c:pt idx="72">
                  <c:v>75.207998870799841</c:v>
                </c:pt>
                <c:pt idx="73">
                  <c:v>75.822998096299855</c:v>
                </c:pt>
                <c:pt idx="74">
                  <c:v>76.451053035199848</c:v>
                </c:pt>
                <c:pt idx="75">
                  <c:v>77.09216368749982</c:v>
                </c:pt>
                <c:pt idx="76">
                  <c:v>77.746330053199799</c:v>
                </c:pt>
                <c:pt idx="77">
                  <c:v>78.413552132299827</c:v>
                </c:pt>
                <c:pt idx="78">
                  <c:v>79.093829924799806</c:v>
                </c:pt>
                <c:pt idx="79">
                  <c:v>79.787163430699806</c:v>
                </c:pt>
                <c:pt idx="80">
                  <c:v>80.493552649999813</c:v>
                </c:pt>
                <c:pt idx="81">
                  <c:v>81.212997582699799</c:v>
                </c:pt>
                <c:pt idx="82">
                  <c:v>81.945498228799764</c:v>
                </c:pt>
                <c:pt idx="83">
                  <c:v>82.691054588299764</c:v>
                </c:pt>
                <c:pt idx="84">
                  <c:v>83.449666661199771</c:v>
                </c:pt>
                <c:pt idx="85">
                  <c:v>84.221334447499757</c:v>
                </c:pt>
                <c:pt idx="86">
                  <c:v>85.00605794719975</c:v>
                </c:pt>
                <c:pt idx="87">
                  <c:v>85.80383716029975</c:v>
                </c:pt>
                <c:pt idx="88">
                  <c:v>86.614672086799757</c:v>
                </c:pt>
                <c:pt idx="89">
                  <c:v>87.438562726699715</c:v>
                </c:pt>
                <c:pt idx="90">
                  <c:v>88.275509079999708</c:v>
                </c:pt>
                <c:pt idx="91">
                  <c:v>89.125511146699736</c:v>
                </c:pt>
                <c:pt idx="92">
                  <c:v>89.988568926799715</c:v>
                </c:pt>
                <c:pt idx="93">
                  <c:v>90.864682420299701</c:v>
                </c:pt>
                <c:pt idx="94">
                  <c:v>91.753851627199694</c:v>
                </c:pt>
                <c:pt idx="95">
                  <c:v>92.656076547499723</c:v>
                </c:pt>
                <c:pt idx="96">
                  <c:v>93.571357181199673</c:v>
                </c:pt>
                <c:pt idx="97">
                  <c:v>94.499693528299659</c:v>
                </c:pt>
                <c:pt idx="98">
                  <c:v>95.441085588799652</c:v>
                </c:pt>
                <c:pt idx="99">
                  <c:v>96.39553336269968</c:v>
                </c:pt>
                <c:pt idx="100">
                  <c:v>97.363036849999659</c:v>
                </c:pt>
                <c:pt idx="101">
                  <c:v>98.343596050699674</c:v>
                </c:pt>
                <c:pt idx="102">
                  <c:v>99.337210964799667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65440"/>
        <c:axId val="233065824"/>
      </c:scatterChart>
      <c:valAx>
        <c:axId val="233065440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859608745684697"/>
              <c:y val="0.923379174852652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65824"/>
        <c:crosses val="autoZero"/>
        <c:crossBetween val="midCat"/>
        <c:majorUnit val="1"/>
      </c:valAx>
      <c:valAx>
        <c:axId val="233065824"/>
        <c:scaling>
          <c:orientation val="minMax"/>
          <c:max val="90"/>
          <c:min val="4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4959723820483314E-2"/>
              <c:y val="0.4872298624754420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65440"/>
        <c:crosses val="autoZero"/>
        <c:crossBetween val="midCat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429228998849247"/>
          <c:y val="0.15520628683693516"/>
          <c:w val="0.12658227848101267"/>
          <c:h val="4.715127701375246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Time Cost Curve (Model)</a:t>
            </a:r>
          </a:p>
        </c:rich>
      </c:tx>
      <c:layout>
        <c:manualLayout>
          <c:xMode val="edge"/>
          <c:yMode val="edge"/>
          <c:x val="0.35443037974683544"/>
          <c:y val="2.94695481335952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758342922899886E-2"/>
          <c:y val="0.20432220039292731"/>
          <c:w val="0.61680092059838898"/>
          <c:h val="0.6502946954813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'Death Zone'!$G$7</c:f>
              <c:strCache>
                <c:ptCount val="1"/>
                <c:pt idx="0">
                  <c:v>Average Staffing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'Death Zone'!$C$8:$C$110</c:f>
              <c:numCache>
                <c:formatCode>0.0</c:formatCode>
                <c:ptCount val="103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  <c:pt idx="91">
                  <c:v>15.099999999999968</c:v>
                </c:pt>
                <c:pt idx="92">
                  <c:v>15.199999999999967</c:v>
                </c:pt>
                <c:pt idx="93">
                  <c:v>15.299999999999967</c:v>
                </c:pt>
                <c:pt idx="94">
                  <c:v>15.399999999999967</c:v>
                </c:pt>
                <c:pt idx="95">
                  <c:v>15.499999999999966</c:v>
                </c:pt>
                <c:pt idx="96">
                  <c:v>15.599999999999966</c:v>
                </c:pt>
                <c:pt idx="97">
                  <c:v>15.699999999999966</c:v>
                </c:pt>
                <c:pt idx="98">
                  <c:v>15.799999999999965</c:v>
                </c:pt>
                <c:pt idx="99">
                  <c:v>15.899999999999965</c:v>
                </c:pt>
                <c:pt idx="100">
                  <c:v>15.999999999999964</c:v>
                </c:pt>
                <c:pt idx="101">
                  <c:v>16.099999999999966</c:v>
                </c:pt>
                <c:pt idx="102">
                  <c:v>16.199999999999967</c:v>
                </c:pt>
              </c:numCache>
            </c:numRef>
          </c:xVal>
          <c:yVal>
            <c:numRef>
              <c:f>'Death Zone'!$D$8:$D$110</c:f>
              <c:numCache>
                <c:formatCode>0.0</c:formatCode>
                <c:ptCount val="103"/>
                <c:pt idx="0">
                  <c:v>65.238469449999997</c:v>
                </c:pt>
                <c:pt idx="1">
                  <c:v>64.913457310699997</c:v>
                </c:pt>
                <c:pt idx="2">
                  <c:v>64.601500884800004</c:v>
                </c:pt>
                <c:pt idx="3">
                  <c:v>64.302600172300004</c:v>
                </c:pt>
                <c:pt idx="4">
                  <c:v>64.016755173200011</c:v>
                </c:pt>
                <c:pt idx="5">
                  <c:v>63.743965887500003</c:v>
                </c:pt>
                <c:pt idx="6">
                  <c:v>63.484232315200011</c:v>
                </c:pt>
                <c:pt idx="7">
                  <c:v>63.237554456300018</c:v>
                </c:pt>
                <c:pt idx="8">
                  <c:v>63.00393231080001</c:v>
                </c:pt>
                <c:pt idx="9">
                  <c:v>62.783365878700018</c:v>
                </c:pt>
                <c:pt idx="10">
                  <c:v>62.57585516000001</c:v>
                </c:pt>
                <c:pt idx="11">
                  <c:v>62.38140015470001</c:v>
                </c:pt>
                <c:pt idx="12">
                  <c:v>62.20000086280001</c:v>
                </c:pt>
                <c:pt idx="13">
                  <c:v>62.031657284300017</c:v>
                </c:pt>
                <c:pt idx="14">
                  <c:v>61.876369419200003</c:v>
                </c:pt>
                <c:pt idx="15">
                  <c:v>61.73413726750001</c:v>
                </c:pt>
                <c:pt idx="16">
                  <c:v>61.604960829200003</c:v>
                </c:pt>
                <c:pt idx="17">
                  <c:v>61.48884010430001</c:v>
                </c:pt>
                <c:pt idx="18">
                  <c:v>61.385775092800003</c:v>
                </c:pt>
                <c:pt idx="19">
                  <c:v>61.29576579470001</c:v>
                </c:pt>
                <c:pt idx="20">
                  <c:v>61.218812210000017</c:v>
                </c:pt>
                <c:pt idx="21">
                  <c:v>61.15491433870001</c:v>
                </c:pt>
                <c:pt idx="22">
                  <c:v>61.10407218080001</c:v>
                </c:pt>
                <c:pt idx="23">
                  <c:v>61.066285736300003</c:v>
                </c:pt>
                <c:pt idx="24">
                  <c:v>61.04155500520001</c:v>
                </c:pt>
                <c:pt idx="25">
                  <c:v>61.029879987499996</c:v>
                </c:pt>
                <c:pt idx="26">
                  <c:v>61.031260683200003</c:v>
                </c:pt>
                <c:pt idx="27">
                  <c:v>61.045697092299996</c:v>
                </c:pt>
                <c:pt idx="28">
                  <c:v>61.073189214800003</c:v>
                </c:pt>
                <c:pt idx="29">
                  <c:v>61.113737050699989</c:v>
                </c:pt>
                <c:pt idx="30">
                  <c:v>61.167340599999996</c:v>
                </c:pt>
                <c:pt idx="31">
                  <c:v>61.233999862700003</c:v>
                </c:pt>
                <c:pt idx="32">
                  <c:v>61.313714838799989</c:v>
                </c:pt>
                <c:pt idx="33">
                  <c:v>61.406485528299996</c:v>
                </c:pt>
                <c:pt idx="34">
                  <c:v>61.512311931199989</c:v>
                </c:pt>
                <c:pt idx="35">
                  <c:v>61.631194047499996</c:v>
                </c:pt>
                <c:pt idx="36">
                  <c:v>61.763131877199982</c:v>
                </c:pt>
                <c:pt idx="37">
                  <c:v>61.908125420299982</c:v>
                </c:pt>
                <c:pt idx="38">
                  <c:v>62.066174676799974</c:v>
                </c:pt>
                <c:pt idx="39">
                  <c:v>62.237279646699982</c:v>
                </c:pt>
                <c:pt idx="40">
                  <c:v>62.421440329999967</c:v>
                </c:pt>
                <c:pt idx="41">
                  <c:v>62.618656726699967</c:v>
                </c:pt>
                <c:pt idx="42">
                  <c:v>62.82892883679996</c:v>
                </c:pt>
                <c:pt idx="43">
                  <c:v>63.05225666029996</c:v>
                </c:pt>
                <c:pt idx="44">
                  <c:v>63.288640197199967</c:v>
                </c:pt>
                <c:pt idx="45">
                  <c:v>63.538079447499968</c:v>
                </c:pt>
                <c:pt idx="46">
                  <c:v>63.80057441119996</c:v>
                </c:pt>
                <c:pt idx="47">
                  <c:v>64.076125088299946</c:v>
                </c:pt>
                <c:pt idx="48">
                  <c:v>64.364731478799953</c:v>
                </c:pt>
                <c:pt idx="49">
                  <c:v>64.666393582699939</c:v>
                </c:pt>
                <c:pt idx="50">
                  <c:v>64.981111399999946</c:v>
                </c:pt>
                <c:pt idx="51">
                  <c:v>65.308884930699932</c:v>
                </c:pt>
                <c:pt idx="52">
                  <c:v>65.649714174799939</c:v>
                </c:pt>
                <c:pt idx="53">
                  <c:v>66.003599132299925</c:v>
                </c:pt>
                <c:pt idx="54">
                  <c:v>66.370539803199932</c:v>
                </c:pt>
                <c:pt idx="55">
                  <c:v>66.750536187499932</c:v>
                </c:pt>
                <c:pt idx="56">
                  <c:v>67.143588285199925</c:v>
                </c:pt>
                <c:pt idx="57">
                  <c:v>67.549696096299911</c:v>
                </c:pt>
                <c:pt idx="58">
                  <c:v>67.968859620799918</c:v>
                </c:pt>
                <c:pt idx="59">
                  <c:v>68.401078858699918</c:v>
                </c:pt>
                <c:pt idx="60">
                  <c:v>68.846353809999911</c:v>
                </c:pt>
                <c:pt idx="61">
                  <c:v>69.304684474699897</c:v>
                </c:pt>
                <c:pt idx="62">
                  <c:v>69.776070852799904</c:v>
                </c:pt>
                <c:pt idx="63">
                  <c:v>70.26051294429989</c:v>
                </c:pt>
                <c:pt idx="64">
                  <c:v>70.758010749199883</c:v>
                </c:pt>
                <c:pt idx="65">
                  <c:v>71.268564267499869</c:v>
                </c:pt>
                <c:pt idx="66">
                  <c:v>71.79217349919989</c:v>
                </c:pt>
                <c:pt idx="67">
                  <c:v>72.328838444299862</c:v>
                </c:pt>
                <c:pt idx="68">
                  <c:v>72.878559102799855</c:v>
                </c:pt>
                <c:pt idx="69">
                  <c:v>73.441335474699869</c:v>
                </c:pt>
                <c:pt idx="70">
                  <c:v>74.017167559999862</c:v>
                </c:pt>
                <c:pt idx="71">
                  <c:v>74.606055358699848</c:v>
                </c:pt>
                <c:pt idx="72">
                  <c:v>75.207998870799841</c:v>
                </c:pt>
                <c:pt idx="73">
                  <c:v>75.822998096299855</c:v>
                </c:pt>
                <c:pt idx="74">
                  <c:v>76.451053035199848</c:v>
                </c:pt>
                <c:pt idx="75">
                  <c:v>77.09216368749982</c:v>
                </c:pt>
                <c:pt idx="76">
                  <c:v>77.746330053199799</c:v>
                </c:pt>
                <c:pt idx="77">
                  <c:v>78.413552132299827</c:v>
                </c:pt>
                <c:pt idx="78">
                  <c:v>79.093829924799806</c:v>
                </c:pt>
                <c:pt idx="79">
                  <c:v>79.787163430699806</c:v>
                </c:pt>
                <c:pt idx="80">
                  <c:v>80.493552649999813</c:v>
                </c:pt>
                <c:pt idx="81">
                  <c:v>81.212997582699799</c:v>
                </c:pt>
                <c:pt idx="82">
                  <c:v>81.945498228799764</c:v>
                </c:pt>
                <c:pt idx="83">
                  <c:v>82.691054588299764</c:v>
                </c:pt>
                <c:pt idx="84">
                  <c:v>83.449666661199771</c:v>
                </c:pt>
                <c:pt idx="85">
                  <c:v>84.221334447499757</c:v>
                </c:pt>
                <c:pt idx="86">
                  <c:v>85.00605794719975</c:v>
                </c:pt>
                <c:pt idx="87">
                  <c:v>85.80383716029975</c:v>
                </c:pt>
                <c:pt idx="88">
                  <c:v>86.614672086799757</c:v>
                </c:pt>
                <c:pt idx="89">
                  <c:v>87.438562726699715</c:v>
                </c:pt>
                <c:pt idx="90">
                  <c:v>88.275509079999708</c:v>
                </c:pt>
                <c:pt idx="91">
                  <c:v>89.125511146699736</c:v>
                </c:pt>
                <c:pt idx="92">
                  <c:v>89.988568926799715</c:v>
                </c:pt>
                <c:pt idx="93">
                  <c:v>90.864682420299701</c:v>
                </c:pt>
                <c:pt idx="94">
                  <c:v>91.753851627199694</c:v>
                </c:pt>
                <c:pt idx="95">
                  <c:v>92.656076547499723</c:v>
                </c:pt>
                <c:pt idx="96">
                  <c:v>93.571357181199673</c:v>
                </c:pt>
                <c:pt idx="97">
                  <c:v>94.499693528299659</c:v>
                </c:pt>
                <c:pt idx="98">
                  <c:v>95.441085588799652</c:v>
                </c:pt>
                <c:pt idx="99">
                  <c:v>96.39553336269968</c:v>
                </c:pt>
                <c:pt idx="100">
                  <c:v>97.363036849999659</c:v>
                </c:pt>
                <c:pt idx="101">
                  <c:v>98.343596050699674</c:v>
                </c:pt>
                <c:pt idx="102">
                  <c:v>99.337210964799667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51664"/>
        <c:axId val="205452056"/>
      </c:scatterChart>
      <c:scatterChart>
        <c:scatterStyle val="lineMarker"/>
        <c:varyColors val="0"/>
        <c:ser>
          <c:idx val="1"/>
          <c:order val="1"/>
          <c:tx>
            <c:strRef>
              <c:f>'Death Zone'!$G$7</c:f>
              <c:strCache>
                <c:ptCount val="1"/>
                <c:pt idx="0">
                  <c:v>Average Staffing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'Death Zone'!$C$8:$C$110</c:f>
              <c:numCache>
                <c:formatCode>0.0</c:formatCode>
                <c:ptCount val="103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  <c:pt idx="91">
                  <c:v>15.099999999999968</c:v>
                </c:pt>
                <c:pt idx="92">
                  <c:v>15.199999999999967</c:v>
                </c:pt>
                <c:pt idx="93">
                  <c:v>15.299999999999967</c:v>
                </c:pt>
                <c:pt idx="94">
                  <c:v>15.399999999999967</c:v>
                </c:pt>
                <c:pt idx="95">
                  <c:v>15.499999999999966</c:v>
                </c:pt>
                <c:pt idx="96">
                  <c:v>15.599999999999966</c:v>
                </c:pt>
                <c:pt idx="97">
                  <c:v>15.699999999999966</c:v>
                </c:pt>
                <c:pt idx="98">
                  <c:v>15.799999999999965</c:v>
                </c:pt>
                <c:pt idx="99">
                  <c:v>15.899999999999965</c:v>
                </c:pt>
                <c:pt idx="100">
                  <c:v>15.999999999999964</c:v>
                </c:pt>
                <c:pt idx="101">
                  <c:v>16.099999999999966</c:v>
                </c:pt>
                <c:pt idx="102">
                  <c:v>16.199999999999967</c:v>
                </c:pt>
              </c:numCache>
            </c:numRef>
          </c:xVal>
          <c:yVal>
            <c:numRef>
              <c:f>'Death Zone'!$G$8:$G$110</c:f>
              <c:numCache>
                <c:formatCode>0.0</c:formatCode>
                <c:ptCount val="103"/>
                <c:pt idx="0">
                  <c:v>10.873078241666667</c:v>
                </c:pt>
                <c:pt idx="1">
                  <c:v>10.641550378803279</c:v>
                </c:pt>
                <c:pt idx="2">
                  <c:v>10.419596916903227</c:v>
                </c:pt>
                <c:pt idx="3">
                  <c:v>10.206761932111114</c:v>
                </c:pt>
                <c:pt idx="4">
                  <c:v>10.002617995812503</c:v>
                </c:pt>
                <c:pt idx="5">
                  <c:v>9.8067639826923116</c:v>
                </c:pt>
                <c:pt idx="6">
                  <c:v>9.6188230780606112</c:v>
                </c:pt>
                <c:pt idx="7">
                  <c:v>9.4384409636268725</c:v>
                </c:pt>
                <c:pt idx="8">
                  <c:v>9.2652841633529466</c:v>
                </c:pt>
                <c:pt idx="9">
                  <c:v>9.0990385331449346</c:v>
                </c:pt>
                <c:pt idx="10">
                  <c:v>8.9394078800000063</c:v>
                </c:pt>
                <c:pt idx="11">
                  <c:v>8.786112697845077</c:v>
                </c:pt>
                <c:pt idx="12">
                  <c:v>8.638889008722229</c:v>
                </c:pt>
                <c:pt idx="13">
                  <c:v>8.4974872992191859</c:v>
                </c:pt>
                <c:pt idx="14">
                  <c:v>8.3616715431351416</c:v>
                </c:pt>
                <c:pt idx="15">
                  <c:v>8.2312183023333407</c:v>
                </c:pt>
                <c:pt idx="16">
                  <c:v>8.105915898578953</c:v>
                </c:pt>
                <c:pt idx="17">
                  <c:v>7.9855636499090981</c:v>
                </c:pt>
                <c:pt idx="18">
                  <c:v>7.8699711657435962</c:v>
                </c:pt>
                <c:pt idx="19">
                  <c:v>7.7589576955316533</c:v>
                </c:pt>
                <c:pt idx="20">
                  <c:v>7.6523515262500093</c:v>
                </c:pt>
                <c:pt idx="21">
                  <c:v>7.5499894245308727</c:v>
                </c:pt>
                <c:pt idx="22">
                  <c:v>7.4517161196097641</c:v>
                </c:pt>
                <c:pt idx="23">
                  <c:v>7.3573838236506104</c:v>
                </c:pt>
                <c:pt idx="24">
                  <c:v>7.2668517863333415</c:v>
                </c:pt>
                <c:pt idx="25">
                  <c:v>7.1799858808823602</c:v>
                </c:pt>
                <c:pt idx="26">
                  <c:v>7.096658218976752</c:v>
                </c:pt>
                <c:pt idx="27">
                  <c:v>7.0167467922183979</c:v>
                </c:pt>
                <c:pt idx="28">
                  <c:v>6.9401351380454628</c:v>
                </c:pt>
                <c:pt idx="29">
                  <c:v>6.8667120281685463</c:v>
                </c:pt>
                <c:pt idx="30">
                  <c:v>6.7963711777777851</c:v>
                </c:pt>
                <c:pt idx="31">
                  <c:v>6.729010973923085</c:v>
                </c:pt>
                <c:pt idx="32">
                  <c:v>6.6645342216087027</c:v>
                </c:pt>
                <c:pt idx="33">
                  <c:v>6.602847906268825</c:v>
                </c:pt>
                <c:pt idx="34">
                  <c:v>6.5438629714042627</c:v>
                </c:pt>
                <c:pt idx="35">
                  <c:v>6.4874941102631656</c:v>
                </c:pt>
                <c:pt idx="36">
                  <c:v>6.433659570541673</c:v>
                </c:pt>
                <c:pt idx="37">
                  <c:v>6.3822809711649553</c:v>
                </c:pt>
                <c:pt idx="38">
                  <c:v>6.3332831302857207</c:v>
                </c:pt>
                <c:pt idx="39">
                  <c:v>6.2865939037070779</c:v>
                </c:pt>
                <c:pt idx="40">
                  <c:v>6.242144033000006</c:v>
                </c:pt>
                <c:pt idx="41">
                  <c:v>6.19986700264357</c:v>
                </c:pt>
                <c:pt idx="42">
                  <c:v>6.1596989055686322</c:v>
                </c:pt>
                <c:pt idx="43">
                  <c:v>6.1215783165339861</c:v>
                </c:pt>
                <c:pt idx="44">
                  <c:v>6.0854461728076981</c:v>
                </c:pt>
                <c:pt idx="45">
                  <c:v>6.0512456616666732</c:v>
                </c:pt>
                <c:pt idx="46">
                  <c:v>6.0189221142641562</c:v>
                </c:pt>
                <c:pt idx="47">
                  <c:v>5.9884229054486022</c:v>
                </c:pt>
                <c:pt idx="48">
                  <c:v>5.9596973591481532</c:v>
                </c:pt>
                <c:pt idx="49">
                  <c:v>5.932696658963307</c:v>
                </c:pt>
                <c:pt idx="50">
                  <c:v>5.9073737636363681</c:v>
                </c:pt>
                <c:pt idx="51">
                  <c:v>5.8836833270900932</c:v>
                </c:pt>
                <c:pt idx="52">
                  <c:v>5.8615816227500046</c:v>
                </c:pt>
                <c:pt idx="53">
                  <c:v>5.8410264718849589</c:v>
                </c:pt>
                <c:pt idx="54">
                  <c:v>5.8219771757193017</c:v>
                </c:pt>
                <c:pt idx="55">
                  <c:v>5.8043944510869601</c:v>
                </c:pt>
                <c:pt idx="56">
                  <c:v>5.7882403694137965</c:v>
                </c:pt>
                <c:pt idx="57">
                  <c:v>5.7734782988290618</c:v>
                </c:pt>
                <c:pt idx="58">
                  <c:v>5.7600728492203421</c:v>
                </c:pt>
                <c:pt idx="59">
                  <c:v>5.7479898200588266</c:v>
                </c:pt>
                <c:pt idx="60">
                  <c:v>5.737196150833336</c:v>
                </c:pt>
                <c:pt idx="61">
                  <c:v>5.7276598739421507</c:v>
                </c:pt>
                <c:pt idx="62">
                  <c:v>5.7193500699016422</c:v>
                </c:pt>
                <c:pt idx="63">
                  <c:v>5.712236824739839</c:v>
                </c:pt>
                <c:pt idx="64">
                  <c:v>5.7062911894516137</c:v>
                </c:pt>
                <c:pt idx="65">
                  <c:v>5.7014851414000001</c:v>
                </c:pt>
                <c:pt idx="66">
                  <c:v>5.6977915475555578</c:v>
                </c:pt>
                <c:pt idx="67">
                  <c:v>5.695184129472441</c:v>
                </c:pt>
                <c:pt idx="68">
                  <c:v>5.6936374299062491</c:v>
                </c:pt>
                <c:pt idx="69">
                  <c:v>5.693126780984497</c:v>
                </c:pt>
                <c:pt idx="70">
                  <c:v>5.6936282738461541</c:v>
                </c:pt>
                <c:pt idx="71">
                  <c:v>5.6951187296717549</c:v>
                </c:pt>
                <c:pt idx="72">
                  <c:v>5.6975756720303021</c:v>
                </c:pt>
                <c:pt idx="73">
                  <c:v>5.7009773004736841</c:v>
                </c:pt>
                <c:pt idx="74">
                  <c:v>5.7053024653134328</c:v>
                </c:pt>
                <c:pt idx="75">
                  <c:v>5.7105306435185161</c:v>
                </c:pt>
                <c:pt idx="76">
                  <c:v>5.7166419156764672</c:v>
                </c:pt>
                <c:pt idx="77">
                  <c:v>5.7236169439635027</c:v>
                </c:pt>
                <c:pt idx="78">
                  <c:v>5.7314369510724612</c:v>
                </c:pt>
                <c:pt idx="79">
                  <c:v>5.7400837000503575</c:v>
                </c:pt>
                <c:pt idx="80">
                  <c:v>5.749539474999998</c:v>
                </c:pt>
                <c:pt idx="81">
                  <c:v>5.7597870626028342</c:v>
                </c:pt>
                <c:pt idx="82">
                  <c:v>5.7708097344225306</c:v>
                </c:pt>
                <c:pt idx="83">
                  <c:v>5.782591229951044</c:v>
                </c:pt>
                <c:pt idx="84">
                  <c:v>5.7951157403611075</c:v>
                </c:pt>
                <c:pt idx="85">
                  <c:v>5.8083678929310301</c:v>
                </c:pt>
                <c:pt idx="86">
                  <c:v>5.8223327361095842</c:v>
                </c:pt>
                <c:pt idx="87">
                  <c:v>5.8369957251904712</c:v>
                </c:pt>
                <c:pt idx="88">
                  <c:v>5.8523427085675639</c:v>
                </c:pt>
                <c:pt idx="89">
                  <c:v>5.8683599145436176</c:v>
                </c:pt>
                <c:pt idx="90">
                  <c:v>5.8850339386666599</c:v>
                </c:pt>
                <c:pt idx="91">
                  <c:v>5.9023517315695315</c:v>
                </c:pt>
                <c:pt idx="92">
                  <c:v>5.9203005872894678</c:v>
                </c:pt>
                <c:pt idx="93">
                  <c:v>5.9388681320457453</c:v>
                </c:pt>
                <c:pt idx="94">
                  <c:v>5.9580423134545386</c:v>
                </c:pt>
                <c:pt idx="95">
                  <c:v>5.9778113901612855</c:v>
                </c:pt>
                <c:pt idx="96">
                  <c:v>5.9981639218717868</c:v>
                </c:pt>
                <c:pt idx="97">
                  <c:v>6.0190887597643226</c:v>
                </c:pt>
                <c:pt idx="98">
                  <c:v>6.040575037265814</c:v>
                </c:pt>
                <c:pt idx="99">
                  <c:v>6.0626121611760944</c:v>
                </c:pt>
                <c:pt idx="100">
                  <c:v>6.085189803124992</c:v>
                </c:pt>
                <c:pt idx="101">
                  <c:v>6.108297891347819</c:v>
                </c:pt>
                <c:pt idx="102">
                  <c:v>6.1319266027654242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52448"/>
        <c:axId val="233357904"/>
      </c:scatterChart>
      <c:valAx>
        <c:axId val="205451664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613348676639816"/>
              <c:y val="0.923379174852652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452056"/>
        <c:crosses val="autoZero"/>
        <c:crossBetween val="midCat"/>
        <c:majorUnit val="1"/>
      </c:valAx>
      <c:valAx>
        <c:axId val="205452056"/>
        <c:scaling>
          <c:orientation val="minMax"/>
          <c:max val="90"/>
          <c:min val="4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4959723820483314E-2"/>
              <c:y val="0.495088408644400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451664"/>
        <c:crosses val="autoZero"/>
        <c:crossBetween val="midCat"/>
        <c:majorUnit val="5"/>
      </c:valAx>
      <c:valAx>
        <c:axId val="205452448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233357904"/>
        <c:crosses val="autoZero"/>
        <c:crossBetween val="midCat"/>
      </c:valAx>
      <c:valAx>
        <c:axId val="233357904"/>
        <c:scaling>
          <c:orientation val="minMax"/>
        </c:scaling>
        <c:delete val="0"/>
        <c:axPos val="r"/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452448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481012658227844"/>
          <c:y val="0.13163064833005894"/>
          <c:w val="0.1714614499424626"/>
          <c:h val="9.430255402750489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Project Plans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559378468368484E-2"/>
          <c:y val="0.10847457627118644"/>
          <c:w val="0.7003329633740288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'Project Plans'!$D$1</c:f>
              <c:strCache>
                <c:ptCount val="1"/>
                <c:pt idx="0">
                  <c:v>Normal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'Project Plans'!$D$4:$D$27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41418</c:v>
                </c:pt>
                <c:pt idx="9">
                  <c:v>41425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41446</c:v>
                </c:pt>
                <c:pt idx="14">
                  <c:v>41446</c:v>
                </c:pt>
                <c:pt idx="15">
                  <c:v>41446</c:v>
                </c:pt>
                <c:pt idx="16">
                  <c:v>41465</c:v>
                </c:pt>
                <c:pt idx="17">
                  <c:v>41474</c:v>
                </c:pt>
                <c:pt idx="18">
                  <c:v>41481</c:v>
                </c:pt>
                <c:pt idx="19">
                  <c:v>41509</c:v>
                </c:pt>
                <c:pt idx="20">
                  <c:v>41516</c:v>
                </c:pt>
                <c:pt idx="21">
                  <c:v>41551</c:v>
                </c:pt>
                <c:pt idx="22">
                  <c:v>41558</c:v>
                </c:pt>
                <c:pt idx="23">
                  <c:v>41600</c:v>
                </c:pt>
              </c:numCache>
            </c:numRef>
          </c:xVal>
          <c:yVal>
            <c:numRef>
              <c:f>'Project Plans'!$E$4:$E$27</c:f>
              <c:numCache>
                <c:formatCode>0%</c:formatCode>
                <c:ptCount val="24"/>
                <c:pt idx="0">
                  <c:v>0</c:v>
                </c:pt>
                <c:pt idx="1">
                  <c:v>3.5885167464114832E-2</c:v>
                </c:pt>
                <c:pt idx="2">
                  <c:v>8.3732057416267949E-2</c:v>
                </c:pt>
                <c:pt idx="3">
                  <c:v>0.13157894736842105</c:v>
                </c:pt>
                <c:pt idx="4">
                  <c:v>0.13157894736842105</c:v>
                </c:pt>
                <c:pt idx="5">
                  <c:v>0.1674641148325359</c:v>
                </c:pt>
                <c:pt idx="6">
                  <c:v>0.20334928229665072</c:v>
                </c:pt>
                <c:pt idx="7">
                  <c:v>0.21531100478468901</c:v>
                </c:pt>
                <c:pt idx="8">
                  <c:v>0.28708133971291866</c:v>
                </c:pt>
                <c:pt idx="9">
                  <c:v>0.3349282296650718</c:v>
                </c:pt>
                <c:pt idx="10">
                  <c:v>0.38277511961722488</c:v>
                </c:pt>
                <c:pt idx="11">
                  <c:v>0.38277511961722488</c:v>
                </c:pt>
                <c:pt idx="12">
                  <c:v>0.39473684210526316</c:v>
                </c:pt>
                <c:pt idx="13">
                  <c:v>0.41866028708133973</c:v>
                </c:pt>
                <c:pt idx="14">
                  <c:v>0.45454545454545453</c:v>
                </c:pt>
                <c:pt idx="15">
                  <c:v>0.49043062200956938</c:v>
                </c:pt>
                <c:pt idx="16">
                  <c:v>0.56937799043062198</c:v>
                </c:pt>
                <c:pt idx="17">
                  <c:v>0.61722488038277512</c:v>
                </c:pt>
                <c:pt idx="18">
                  <c:v>0.67703349282296654</c:v>
                </c:pt>
                <c:pt idx="19">
                  <c:v>0.72488038277511957</c:v>
                </c:pt>
                <c:pt idx="20">
                  <c:v>0.78468899521531099</c:v>
                </c:pt>
                <c:pt idx="21">
                  <c:v>0.84449760765550241</c:v>
                </c:pt>
                <c:pt idx="22">
                  <c:v>0.92822966507177029</c:v>
                </c:pt>
                <c:pt idx="23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'Project Plans'!$G$1</c:f>
              <c:strCache>
                <c:ptCount val="1"/>
                <c:pt idx="0">
                  <c:v>TopDev2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'Project Plans'!$G$4:$G$27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41418</c:v>
                </c:pt>
                <c:pt idx="9">
                  <c:v>41425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41439</c:v>
                </c:pt>
                <c:pt idx="14">
                  <c:v>41446</c:v>
                </c:pt>
                <c:pt idx="15">
                  <c:v>41446</c:v>
                </c:pt>
                <c:pt idx="16">
                  <c:v>41467</c:v>
                </c:pt>
                <c:pt idx="17">
                  <c:v>41467</c:v>
                </c:pt>
                <c:pt idx="18">
                  <c:v>41474</c:v>
                </c:pt>
                <c:pt idx="19">
                  <c:v>41495</c:v>
                </c:pt>
                <c:pt idx="20">
                  <c:v>41509</c:v>
                </c:pt>
                <c:pt idx="21">
                  <c:v>41530</c:v>
                </c:pt>
                <c:pt idx="22">
                  <c:v>41544</c:v>
                </c:pt>
                <c:pt idx="23">
                  <c:v>41586</c:v>
                </c:pt>
              </c:numCache>
            </c:numRef>
          </c:xVal>
          <c:yVal>
            <c:numRef>
              <c:f>'Project Plans'!$H$4:$H$27</c:f>
              <c:numCache>
                <c:formatCode>0%</c:formatCode>
                <c:ptCount val="24"/>
                <c:pt idx="0">
                  <c:v>0</c:v>
                </c:pt>
                <c:pt idx="1">
                  <c:v>3.7974683544303799E-2</c:v>
                </c:pt>
                <c:pt idx="2">
                  <c:v>8.8607594936708861E-2</c:v>
                </c:pt>
                <c:pt idx="3">
                  <c:v>0.13924050632911392</c:v>
                </c:pt>
                <c:pt idx="4">
                  <c:v>0.13924050632911392</c:v>
                </c:pt>
                <c:pt idx="5">
                  <c:v>0.17721518987341772</c:v>
                </c:pt>
                <c:pt idx="6">
                  <c:v>0.21518987341772153</c:v>
                </c:pt>
                <c:pt idx="7">
                  <c:v>0.22784810126582278</c:v>
                </c:pt>
                <c:pt idx="8">
                  <c:v>0.30379746835443039</c:v>
                </c:pt>
                <c:pt idx="9">
                  <c:v>0.35443037974683544</c:v>
                </c:pt>
                <c:pt idx="10">
                  <c:v>0.4050632911392405</c:v>
                </c:pt>
                <c:pt idx="11">
                  <c:v>0.4050632911392405</c:v>
                </c:pt>
                <c:pt idx="12">
                  <c:v>0.41772151898734178</c:v>
                </c:pt>
                <c:pt idx="13">
                  <c:v>0.44303797468354428</c:v>
                </c:pt>
                <c:pt idx="14">
                  <c:v>0.46835443037974683</c:v>
                </c:pt>
                <c:pt idx="15">
                  <c:v>0.50632911392405067</c:v>
                </c:pt>
                <c:pt idx="16">
                  <c:v>0.59493670886075944</c:v>
                </c:pt>
                <c:pt idx="17">
                  <c:v>0.64556962025316456</c:v>
                </c:pt>
                <c:pt idx="18">
                  <c:v>0.69620253164556967</c:v>
                </c:pt>
                <c:pt idx="19">
                  <c:v>0.73417721518987344</c:v>
                </c:pt>
                <c:pt idx="20">
                  <c:v>0.79746835443037978</c:v>
                </c:pt>
                <c:pt idx="21">
                  <c:v>0.86075949367088611</c:v>
                </c:pt>
                <c:pt idx="22">
                  <c:v>0.92405063291139244</c:v>
                </c:pt>
                <c:pt idx="23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'Project Plans'!$J$1</c:f>
              <c:strCache>
                <c:ptCount val="1"/>
                <c:pt idx="0">
                  <c:v>TopDev2+TopDev1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xVal>
            <c:numRef>
              <c:f>'Project Plans'!$J$4:$J$27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41390</c:v>
                </c:pt>
                <c:pt idx="6">
                  <c:v>41397</c:v>
                </c:pt>
                <c:pt idx="7">
                  <c:v>41397</c:v>
                </c:pt>
                <c:pt idx="8">
                  <c:v>41411</c:v>
                </c:pt>
                <c:pt idx="9">
                  <c:v>41411</c:v>
                </c:pt>
                <c:pt idx="10">
                  <c:v>41418</c:v>
                </c:pt>
                <c:pt idx="11">
                  <c:v>41425</c:v>
                </c:pt>
                <c:pt idx="12">
                  <c:v>41425</c:v>
                </c:pt>
                <c:pt idx="13">
                  <c:v>41425</c:v>
                </c:pt>
                <c:pt idx="14">
                  <c:v>41432</c:v>
                </c:pt>
                <c:pt idx="15">
                  <c:v>41446</c:v>
                </c:pt>
                <c:pt idx="16">
                  <c:v>41453</c:v>
                </c:pt>
                <c:pt idx="17">
                  <c:v>41460</c:v>
                </c:pt>
                <c:pt idx="18">
                  <c:v>41467</c:v>
                </c:pt>
                <c:pt idx="19">
                  <c:v>41481</c:v>
                </c:pt>
                <c:pt idx="20">
                  <c:v>41488</c:v>
                </c:pt>
                <c:pt idx="21">
                  <c:v>41516</c:v>
                </c:pt>
                <c:pt idx="22">
                  <c:v>41516</c:v>
                </c:pt>
                <c:pt idx="23">
                  <c:v>41558</c:v>
                </c:pt>
              </c:numCache>
            </c:numRef>
          </c:xVal>
          <c:yVal>
            <c:numRef>
              <c:f>'Project Plans'!$K$4:$K$27</c:f>
              <c:numCache>
                <c:formatCode>0%</c:formatCode>
                <c:ptCount val="24"/>
                <c:pt idx="0">
                  <c:v>0</c:v>
                </c:pt>
                <c:pt idx="1">
                  <c:v>4.1095890410958902E-2</c:v>
                </c:pt>
                <c:pt idx="2">
                  <c:v>9.5890410958904104E-2</c:v>
                </c:pt>
                <c:pt idx="3">
                  <c:v>0.15068493150684931</c:v>
                </c:pt>
                <c:pt idx="4">
                  <c:v>0.15068493150684931</c:v>
                </c:pt>
                <c:pt idx="5">
                  <c:v>0.17808219178082191</c:v>
                </c:pt>
                <c:pt idx="6">
                  <c:v>0.19178082191780821</c:v>
                </c:pt>
                <c:pt idx="7">
                  <c:v>0.23287671232876711</c:v>
                </c:pt>
                <c:pt idx="8">
                  <c:v>0.27397260273972601</c:v>
                </c:pt>
                <c:pt idx="9">
                  <c:v>0.27397260273972601</c:v>
                </c:pt>
                <c:pt idx="10">
                  <c:v>0.35616438356164382</c:v>
                </c:pt>
                <c:pt idx="11">
                  <c:v>0.41095890410958902</c:v>
                </c:pt>
                <c:pt idx="12">
                  <c:v>0.43835616438356162</c:v>
                </c:pt>
                <c:pt idx="13">
                  <c:v>0.46575342465753422</c:v>
                </c:pt>
                <c:pt idx="14">
                  <c:v>0.47945205479452052</c:v>
                </c:pt>
                <c:pt idx="15">
                  <c:v>0.50684931506849318</c:v>
                </c:pt>
                <c:pt idx="16">
                  <c:v>0.54794520547945202</c:v>
                </c:pt>
                <c:pt idx="17">
                  <c:v>0.60273972602739723</c:v>
                </c:pt>
                <c:pt idx="18">
                  <c:v>0.69863013698630139</c:v>
                </c:pt>
                <c:pt idx="19">
                  <c:v>0.73972602739726023</c:v>
                </c:pt>
                <c:pt idx="20">
                  <c:v>0.79452054794520544</c:v>
                </c:pt>
                <c:pt idx="21">
                  <c:v>0.84931506849315064</c:v>
                </c:pt>
                <c:pt idx="22">
                  <c:v>0.9178082191780822</c:v>
                </c:pt>
                <c:pt idx="23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'Project Plans'!$N$1</c:f>
              <c:strCache>
                <c:ptCount val="1"/>
                <c:pt idx="0">
                  <c:v>Infra+Clients Front End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xVal>
            <c:numRef>
              <c:f>'Project Plans'!$N$4:$N$29</c:f>
              <c:numCache>
                <c:formatCode>m/d/yyyy</c:formatCode>
                <c:ptCount val="26"/>
                <c:pt idx="0">
                  <c:v>41302</c:v>
                </c:pt>
                <c:pt idx="1">
                  <c:v>41320</c:v>
                </c:pt>
                <c:pt idx="2">
                  <c:v>41334</c:v>
                </c:pt>
                <c:pt idx="3">
                  <c:v>41341</c:v>
                </c:pt>
                <c:pt idx="4">
                  <c:v>41348</c:v>
                </c:pt>
                <c:pt idx="5">
                  <c:v>41355</c:v>
                </c:pt>
                <c:pt idx="6">
                  <c:v>41355</c:v>
                </c:pt>
                <c:pt idx="7">
                  <c:v>41369</c:v>
                </c:pt>
                <c:pt idx="8">
                  <c:v>41376</c:v>
                </c:pt>
                <c:pt idx="9">
                  <c:v>41376</c:v>
                </c:pt>
                <c:pt idx="10">
                  <c:v>41376</c:v>
                </c:pt>
                <c:pt idx="11">
                  <c:v>41390</c:v>
                </c:pt>
                <c:pt idx="12">
                  <c:v>41390</c:v>
                </c:pt>
                <c:pt idx="13">
                  <c:v>41397</c:v>
                </c:pt>
                <c:pt idx="14">
                  <c:v>41404</c:v>
                </c:pt>
                <c:pt idx="15">
                  <c:v>41418</c:v>
                </c:pt>
                <c:pt idx="16">
                  <c:v>41425</c:v>
                </c:pt>
                <c:pt idx="17">
                  <c:v>41432</c:v>
                </c:pt>
                <c:pt idx="18">
                  <c:v>41432</c:v>
                </c:pt>
                <c:pt idx="19">
                  <c:v>41446</c:v>
                </c:pt>
                <c:pt idx="20">
                  <c:v>41460</c:v>
                </c:pt>
                <c:pt idx="21">
                  <c:v>41467</c:v>
                </c:pt>
                <c:pt idx="22">
                  <c:v>41467</c:v>
                </c:pt>
                <c:pt idx="23">
                  <c:v>41488</c:v>
                </c:pt>
                <c:pt idx="24">
                  <c:v>41495</c:v>
                </c:pt>
                <c:pt idx="25">
                  <c:v>41537</c:v>
                </c:pt>
              </c:numCache>
            </c:numRef>
          </c:xVal>
          <c:yVal>
            <c:numRef>
              <c:f>'Project Plans'!$O$4:$O$29</c:f>
              <c:numCache>
                <c:formatCode>0%</c:formatCode>
                <c:ptCount val="26"/>
                <c:pt idx="0">
                  <c:v>0</c:v>
                </c:pt>
                <c:pt idx="1">
                  <c:v>3.9473684210526314E-2</c:v>
                </c:pt>
                <c:pt idx="2">
                  <c:v>6.5789473684210523E-2</c:v>
                </c:pt>
                <c:pt idx="3">
                  <c:v>7.8947368421052627E-2</c:v>
                </c:pt>
                <c:pt idx="4">
                  <c:v>0.13157894736842105</c:v>
                </c:pt>
                <c:pt idx="5">
                  <c:v>0.17105263157894737</c:v>
                </c:pt>
                <c:pt idx="6">
                  <c:v>0.17105263157894737</c:v>
                </c:pt>
                <c:pt idx="7">
                  <c:v>0.20263157894736841</c:v>
                </c:pt>
                <c:pt idx="8">
                  <c:v>0.25526315789473686</c:v>
                </c:pt>
                <c:pt idx="9">
                  <c:v>0.25526315789473686</c:v>
                </c:pt>
                <c:pt idx="10">
                  <c:v>0.29473684210526313</c:v>
                </c:pt>
                <c:pt idx="11">
                  <c:v>0.32105263157894737</c:v>
                </c:pt>
                <c:pt idx="12">
                  <c:v>0.3473684210526316</c:v>
                </c:pt>
                <c:pt idx="13">
                  <c:v>0.38684210526315788</c:v>
                </c:pt>
                <c:pt idx="14">
                  <c:v>0.4</c:v>
                </c:pt>
                <c:pt idx="15">
                  <c:v>0.47894736842105262</c:v>
                </c:pt>
                <c:pt idx="16">
                  <c:v>0.51842105263157889</c:v>
                </c:pt>
                <c:pt idx="17">
                  <c:v>0.57105263157894737</c:v>
                </c:pt>
                <c:pt idx="18">
                  <c:v>0.62368421052631584</c:v>
                </c:pt>
                <c:pt idx="19">
                  <c:v>0.65</c:v>
                </c:pt>
                <c:pt idx="20">
                  <c:v>0.70263157894736838</c:v>
                </c:pt>
                <c:pt idx="21">
                  <c:v>0.79473684210526319</c:v>
                </c:pt>
                <c:pt idx="22">
                  <c:v>0.83421052631578951</c:v>
                </c:pt>
                <c:pt idx="23">
                  <c:v>0.86842105263157898</c:v>
                </c:pt>
                <c:pt idx="24">
                  <c:v>0.92105263157894735</c:v>
                </c:pt>
                <c:pt idx="25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'Project Plans'!$R$1</c:f>
              <c:strCache>
                <c:ptCount val="1"/>
                <c:pt idx="0">
                  <c:v>Simulators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'Project Plans'!$R$4:$R$33</c:f>
              <c:numCache>
                <c:formatCode>m/d/yyyy</c:formatCode>
                <c:ptCount val="30"/>
                <c:pt idx="0">
                  <c:v>41302</c:v>
                </c:pt>
                <c:pt idx="1">
                  <c:v>41320</c:v>
                </c:pt>
                <c:pt idx="2">
                  <c:v>41334</c:v>
                </c:pt>
                <c:pt idx="3">
                  <c:v>41341</c:v>
                </c:pt>
                <c:pt idx="4">
                  <c:v>41348</c:v>
                </c:pt>
                <c:pt idx="5">
                  <c:v>41355</c:v>
                </c:pt>
                <c:pt idx="6">
                  <c:v>41355</c:v>
                </c:pt>
                <c:pt idx="7">
                  <c:v>41369</c:v>
                </c:pt>
                <c:pt idx="8">
                  <c:v>41376</c:v>
                </c:pt>
                <c:pt idx="9">
                  <c:v>41376</c:v>
                </c:pt>
                <c:pt idx="10">
                  <c:v>41376</c:v>
                </c:pt>
                <c:pt idx="11">
                  <c:v>41390</c:v>
                </c:pt>
                <c:pt idx="12">
                  <c:v>41390</c:v>
                </c:pt>
                <c:pt idx="13">
                  <c:v>41397</c:v>
                </c:pt>
                <c:pt idx="14">
                  <c:v>41397</c:v>
                </c:pt>
                <c:pt idx="15">
                  <c:v>41404</c:v>
                </c:pt>
                <c:pt idx="16">
                  <c:v>41404</c:v>
                </c:pt>
                <c:pt idx="17">
                  <c:v>41418</c:v>
                </c:pt>
                <c:pt idx="18">
                  <c:v>41425</c:v>
                </c:pt>
                <c:pt idx="19">
                  <c:v>41425</c:v>
                </c:pt>
                <c:pt idx="20">
                  <c:v>41425</c:v>
                </c:pt>
                <c:pt idx="21">
                  <c:v>41432</c:v>
                </c:pt>
                <c:pt idx="22">
                  <c:v>41432</c:v>
                </c:pt>
                <c:pt idx="23">
                  <c:v>41446</c:v>
                </c:pt>
                <c:pt idx="24">
                  <c:v>41460</c:v>
                </c:pt>
                <c:pt idx="25">
                  <c:v>41467</c:v>
                </c:pt>
                <c:pt idx="26">
                  <c:v>41467</c:v>
                </c:pt>
                <c:pt idx="27">
                  <c:v>41474</c:v>
                </c:pt>
                <c:pt idx="28">
                  <c:v>41474</c:v>
                </c:pt>
                <c:pt idx="29">
                  <c:v>41516</c:v>
                </c:pt>
              </c:numCache>
            </c:numRef>
          </c:xVal>
          <c:yVal>
            <c:numRef>
              <c:f>'Project Plans'!$S$4:$S$33</c:f>
              <c:numCache>
                <c:formatCode>0%</c:formatCode>
                <c:ptCount val="30"/>
                <c:pt idx="0">
                  <c:v>0</c:v>
                </c:pt>
                <c:pt idx="1">
                  <c:v>3.5128805620608897E-2</c:v>
                </c:pt>
                <c:pt idx="2">
                  <c:v>5.8548009367681501E-2</c:v>
                </c:pt>
                <c:pt idx="3">
                  <c:v>7.0257611241217793E-2</c:v>
                </c:pt>
                <c:pt idx="4">
                  <c:v>0.117096018735363</c:v>
                </c:pt>
                <c:pt idx="5">
                  <c:v>0.1522248243559719</c:v>
                </c:pt>
                <c:pt idx="6">
                  <c:v>0.1522248243559719</c:v>
                </c:pt>
                <c:pt idx="7">
                  <c:v>0.18032786885245902</c:v>
                </c:pt>
                <c:pt idx="8">
                  <c:v>0.22716627634660422</c:v>
                </c:pt>
                <c:pt idx="9">
                  <c:v>0.22716627634660422</c:v>
                </c:pt>
                <c:pt idx="10">
                  <c:v>0.26229508196721313</c:v>
                </c:pt>
                <c:pt idx="11">
                  <c:v>0.2857142857142857</c:v>
                </c:pt>
                <c:pt idx="12">
                  <c:v>0.30913348946135832</c:v>
                </c:pt>
                <c:pt idx="13">
                  <c:v>0.34426229508196721</c:v>
                </c:pt>
                <c:pt idx="14">
                  <c:v>0.37939110070257609</c:v>
                </c:pt>
                <c:pt idx="15">
                  <c:v>0.3911007025761124</c:v>
                </c:pt>
                <c:pt idx="16">
                  <c:v>0.4379391100702576</c:v>
                </c:pt>
                <c:pt idx="17">
                  <c:v>0.50819672131147542</c:v>
                </c:pt>
                <c:pt idx="18">
                  <c:v>0.54332552693208436</c:v>
                </c:pt>
                <c:pt idx="19">
                  <c:v>0.57845433255269318</c:v>
                </c:pt>
                <c:pt idx="20">
                  <c:v>0.62529274004683844</c:v>
                </c:pt>
                <c:pt idx="21">
                  <c:v>0.67213114754098358</c:v>
                </c:pt>
                <c:pt idx="22">
                  <c:v>0.71896955503512883</c:v>
                </c:pt>
                <c:pt idx="23">
                  <c:v>0.74238875878220145</c:v>
                </c:pt>
                <c:pt idx="24">
                  <c:v>0.78922716627634659</c:v>
                </c:pt>
                <c:pt idx="25">
                  <c:v>0.87119437939110067</c:v>
                </c:pt>
                <c:pt idx="26">
                  <c:v>0.90632318501170961</c:v>
                </c:pt>
                <c:pt idx="27">
                  <c:v>0.91803278688524592</c:v>
                </c:pt>
                <c:pt idx="28">
                  <c:v>0.92974238875878223</c:v>
                </c:pt>
                <c:pt idx="2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361040"/>
        <c:axId val="233361432"/>
      </c:scatterChart>
      <c:valAx>
        <c:axId val="233361040"/>
        <c:scaling>
          <c:orientation val="minMax"/>
          <c:max val="41600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61432"/>
        <c:crosses val="autoZero"/>
        <c:crossBetween val="midCat"/>
        <c:majorUnit val="30"/>
      </c:valAx>
      <c:valAx>
        <c:axId val="23336143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Earned Value</a:t>
                </a:r>
              </a:p>
            </c:rich>
          </c:tx>
          <c:layout>
            <c:manualLayout>
              <c:xMode val="edge"/>
              <c:yMode val="edge"/>
              <c:x val="2.4417314095449501E-2"/>
              <c:y val="0.4152542677679156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610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799112097669257"/>
          <c:y val="0.10847456465984166"/>
          <c:w val="0.1908990011098779"/>
          <c:h val="0.179660976309445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Project Plans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559378468368484E-2"/>
          <c:y val="0.10766721044045677"/>
          <c:w val="0.66703662597114322"/>
          <c:h val="0.752039151712887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'Project Plans'!$D$1</c:f>
              <c:strCache>
                <c:ptCount val="1"/>
                <c:pt idx="0">
                  <c:v>Normal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name>Normal</c:nam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1.117277099519054E-2"/>
                  <c:y val="0.1547460508183566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'Project Plans'!$D$4:$D$27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41418</c:v>
                </c:pt>
                <c:pt idx="9">
                  <c:v>41425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41446</c:v>
                </c:pt>
                <c:pt idx="14">
                  <c:v>41446</c:v>
                </c:pt>
                <c:pt idx="15">
                  <c:v>41446</c:v>
                </c:pt>
                <c:pt idx="16">
                  <c:v>41465</c:v>
                </c:pt>
                <c:pt idx="17">
                  <c:v>41474</c:v>
                </c:pt>
                <c:pt idx="18">
                  <c:v>41481</c:v>
                </c:pt>
                <c:pt idx="19">
                  <c:v>41509</c:v>
                </c:pt>
                <c:pt idx="20">
                  <c:v>41516</c:v>
                </c:pt>
                <c:pt idx="21">
                  <c:v>41551</c:v>
                </c:pt>
                <c:pt idx="22">
                  <c:v>41558</c:v>
                </c:pt>
                <c:pt idx="23">
                  <c:v>41600</c:v>
                </c:pt>
              </c:numCache>
            </c:numRef>
          </c:xVal>
          <c:yVal>
            <c:numRef>
              <c:f>'Project Plans'!$E$4:$E$27</c:f>
              <c:numCache>
                <c:formatCode>0%</c:formatCode>
                <c:ptCount val="24"/>
                <c:pt idx="0">
                  <c:v>0</c:v>
                </c:pt>
                <c:pt idx="1">
                  <c:v>3.5885167464114832E-2</c:v>
                </c:pt>
                <c:pt idx="2">
                  <c:v>8.3732057416267949E-2</c:v>
                </c:pt>
                <c:pt idx="3">
                  <c:v>0.13157894736842105</c:v>
                </c:pt>
                <c:pt idx="4">
                  <c:v>0.13157894736842105</c:v>
                </c:pt>
                <c:pt idx="5">
                  <c:v>0.1674641148325359</c:v>
                </c:pt>
                <c:pt idx="6">
                  <c:v>0.20334928229665072</c:v>
                </c:pt>
                <c:pt idx="7">
                  <c:v>0.21531100478468901</c:v>
                </c:pt>
                <c:pt idx="8">
                  <c:v>0.28708133971291866</c:v>
                </c:pt>
                <c:pt idx="9">
                  <c:v>0.3349282296650718</c:v>
                </c:pt>
                <c:pt idx="10">
                  <c:v>0.38277511961722488</c:v>
                </c:pt>
                <c:pt idx="11">
                  <c:v>0.38277511961722488</c:v>
                </c:pt>
                <c:pt idx="12">
                  <c:v>0.39473684210526316</c:v>
                </c:pt>
                <c:pt idx="13">
                  <c:v>0.41866028708133973</c:v>
                </c:pt>
                <c:pt idx="14">
                  <c:v>0.45454545454545453</c:v>
                </c:pt>
                <c:pt idx="15">
                  <c:v>0.49043062200956938</c:v>
                </c:pt>
                <c:pt idx="16">
                  <c:v>0.56937799043062198</c:v>
                </c:pt>
                <c:pt idx="17">
                  <c:v>0.61722488038277512</c:v>
                </c:pt>
                <c:pt idx="18">
                  <c:v>0.67703349282296654</c:v>
                </c:pt>
                <c:pt idx="19">
                  <c:v>0.72488038277511957</c:v>
                </c:pt>
                <c:pt idx="20">
                  <c:v>0.78468899521531099</c:v>
                </c:pt>
                <c:pt idx="21">
                  <c:v>0.84449760765550241</c:v>
                </c:pt>
                <c:pt idx="22">
                  <c:v>0.92822966507177029</c:v>
                </c:pt>
                <c:pt idx="23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'Project Plans'!$G$1</c:f>
              <c:strCache>
                <c:ptCount val="1"/>
                <c:pt idx="0">
                  <c:v>TopDev2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name>TopDev2</c:nam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'Project Plans'!$G$4:$G$27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41418</c:v>
                </c:pt>
                <c:pt idx="9">
                  <c:v>41425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41439</c:v>
                </c:pt>
                <c:pt idx="14">
                  <c:v>41446</c:v>
                </c:pt>
                <c:pt idx="15">
                  <c:v>41446</c:v>
                </c:pt>
                <c:pt idx="16">
                  <c:v>41467</c:v>
                </c:pt>
                <c:pt idx="17">
                  <c:v>41467</c:v>
                </c:pt>
                <c:pt idx="18">
                  <c:v>41474</c:v>
                </c:pt>
                <c:pt idx="19">
                  <c:v>41495</c:v>
                </c:pt>
                <c:pt idx="20">
                  <c:v>41509</c:v>
                </c:pt>
                <c:pt idx="21">
                  <c:v>41530</c:v>
                </c:pt>
                <c:pt idx="22">
                  <c:v>41544</c:v>
                </c:pt>
                <c:pt idx="23">
                  <c:v>41586</c:v>
                </c:pt>
              </c:numCache>
            </c:numRef>
          </c:xVal>
          <c:yVal>
            <c:numRef>
              <c:f>'Project Plans'!$H$4:$H$27</c:f>
              <c:numCache>
                <c:formatCode>0%</c:formatCode>
                <c:ptCount val="24"/>
                <c:pt idx="0">
                  <c:v>0</c:v>
                </c:pt>
                <c:pt idx="1">
                  <c:v>3.7974683544303799E-2</c:v>
                </c:pt>
                <c:pt idx="2">
                  <c:v>8.8607594936708861E-2</c:v>
                </c:pt>
                <c:pt idx="3">
                  <c:v>0.13924050632911392</c:v>
                </c:pt>
                <c:pt idx="4">
                  <c:v>0.13924050632911392</c:v>
                </c:pt>
                <c:pt idx="5">
                  <c:v>0.17721518987341772</c:v>
                </c:pt>
                <c:pt idx="6">
                  <c:v>0.21518987341772153</c:v>
                </c:pt>
                <c:pt idx="7">
                  <c:v>0.22784810126582278</c:v>
                </c:pt>
                <c:pt idx="8">
                  <c:v>0.30379746835443039</c:v>
                </c:pt>
                <c:pt idx="9">
                  <c:v>0.35443037974683544</c:v>
                </c:pt>
                <c:pt idx="10">
                  <c:v>0.4050632911392405</c:v>
                </c:pt>
                <c:pt idx="11">
                  <c:v>0.4050632911392405</c:v>
                </c:pt>
                <c:pt idx="12">
                  <c:v>0.41772151898734178</c:v>
                </c:pt>
                <c:pt idx="13">
                  <c:v>0.44303797468354428</c:v>
                </c:pt>
                <c:pt idx="14">
                  <c:v>0.46835443037974683</c:v>
                </c:pt>
                <c:pt idx="15">
                  <c:v>0.50632911392405067</c:v>
                </c:pt>
                <c:pt idx="16">
                  <c:v>0.59493670886075944</c:v>
                </c:pt>
                <c:pt idx="17">
                  <c:v>0.64556962025316456</c:v>
                </c:pt>
                <c:pt idx="18">
                  <c:v>0.69620253164556967</c:v>
                </c:pt>
                <c:pt idx="19">
                  <c:v>0.73417721518987344</c:v>
                </c:pt>
                <c:pt idx="20">
                  <c:v>0.79746835443037978</c:v>
                </c:pt>
                <c:pt idx="21">
                  <c:v>0.86075949367088611</c:v>
                </c:pt>
                <c:pt idx="22">
                  <c:v>0.92405063291139244</c:v>
                </c:pt>
                <c:pt idx="23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'Project Plans'!$J$1</c:f>
              <c:strCache>
                <c:ptCount val="1"/>
                <c:pt idx="0">
                  <c:v>TopDev2+TopDev1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name>TopDev2+TopDev1</c:name>
            <c:spPr>
              <a:ln w="25400">
                <a:solidFill>
                  <a:srgbClr val="FFCC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'Project Plans'!$J$4:$J$27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41390</c:v>
                </c:pt>
                <c:pt idx="6">
                  <c:v>41397</c:v>
                </c:pt>
                <c:pt idx="7">
                  <c:v>41397</c:v>
                </c:pt>
                <c:pt idx="8">
                  <c:v>41411</c:v>
                </c:pt>
                <c:pt idx="9">
                  <c:v>41411</c:v>
                </c:pt>
                <c:pt idx="10">
                  <c:v>41418</c:v>
                </c:pt>
                <c:pt idx="11">
                  <c:v>41425</c:v>
                </c:pt>
                <c:pt idx="12">
                  <c:v>41425</c:v>
                </c:pt>
                <c:pt idx="13">
                  <c:v>41425</c:v>
                </c:pt>
                <c:pt idx="14">
                  <c:v>41432</c:v>
                </c:pt>
                <c:pt idx="15">
                  <c:v>41446</c:v>
                </c:pt>
                <c:pt idx="16">
                  <c:v>41453</c:v>
                </c:pt>
                <c:pt idx="17">
                  <c:v>41460</c:v>
                </c:pt>
                <c:pt idx="18">
                  <c:v>41467</c:v>
                </c:pt>
                <c:pt idx="19">
                  <c:v>41481</c:v>
                </c:pt>
                <c:pt idx="20">
                  <c:v>41488</c:v>
                </c:pt>
                <c:pt idx="21">
                  <c:v>41516</c:v>
                </c:pt>
                <c:pt idx="22">
                  <c:v>41516</c:v>
                </c:pt>
                <c:pt idx="23">
                  <c:v>41558</c:v>
                </c:pt>
              </c:numCache>
            </c:numRef>
          </c:xVal>
          <c:yVal>
            <c:numRef>
              <c:f>'Project Plans'!$K$4:$K$27</c:f>
              <c:numCache>
                <c:formatCode>0%</c:formatCode>
                <c:ptCount val="24"/>
                <c:pt idx="0">
                  <c:v>0</c:v>
                </c:pt>
                <c:pt idx="1">
                  <c:v>4.1095890410958902E-2</c:v>
                </c:pt>
                <c:pt idx="2">
                  <c:v>9.5890410958904104E-2</c:v>
                </c:pt>
                <c:pt idx="3">
                  <c:v>0.15068493150684931</c:v>
                </c:pt>
                <c:pt idx="4">
                  <c:v>0.15068493150684931</c:v>
                </c:pt>
                <c:pt idx="5">
                  <c:v>0.17808219178082191</c:v>
                </c:pt>
                <c:pt idx="6">
                  <c:v>0.19178082191780821</c:v>
                </c:pt>
                <c:pt idx="7">
                  <c:v>0.23287671232876711</c:v>
                </c:pt>
                <c:pt idx="8">
                  <c:v>0.27397260273972601</c:v>
                </c:pt>
                <c:pt idx="9">
                  <c:v>0.27397260273972601</c:v>
                </c:pt>
                <c:pt idx="10">
                  <c:v>0.35616438356164382</c:v>
                </c:pt>
                <c:pt idx="11">
                  <c:v>0.41095890410958902</c:v>
                </c:pt>
                <c:pt idx="12">
                  <c:v>0.43835616438356162</c:v>
                </c:pt>
                <c:pt idx="13">
                  <c:v>0.46575342465753422</c:v>
                </c:pt>
                <c:pt idx="14">
                  <c:v>0.47945205479452052</c:v>
                </c:pt>
                <c:pt idx="15">
                  <c:v>0.50684931506849318</c:v>
                </c:pt>
                <c:pt idx="16">
                  <c:v>0.54794520547945202</c:v>
                </c:pt>
                <c:pt idx="17">
                  <c:v>0.60273972602739723</c:v>
                </c:pt>
                <c:pt idx="18">
                  <c:v>0.69863013698630139</c:v>
                </c:pt>
                <c:pt idx="19">
                  <c:v>0.73972602739726023</c:v>
                </c:pt>
                <c:pt idx="20">
                  <c:v>0.79452054794520544</c:v>
                </c:pt>
                <c:pt idx="21">
                  <c:v>0.84931506849315064</c:v>
                </c:pt>
                <c:pt idx="22">
                  <c:v>0.9178082191780822</c:v>
                </c:pt>
                <c:pt idx="23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'Project Plans'!$N$1</c:f>
              <c:strCache>
                <c:ptCount val="1"/>
                <c:pt idx="0">
                  <c:v>Infra+Clients Front End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name>Infra+Clients Front End</c:name>
            <c:spPr>
              <a:ln w="25400">
                <a:solidFill>
                  <a:srgbClr val="339966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'Project Plans'!$N$4:$N$29</c:f>
              <c:numCache>
                <c:formatCode>m/d/yyyy</c:formatCode>
                <c:ptCount val="26"/>
                <c:pt idx="0">
                  <c:v>41302</c:v>
                </c:pt>
                <c:pt idx="1">
                  <c:v>41320</c:v>
                </c:pt>
                <c:pt idx="2">
                  <c:v>41334</c:v>
                </c:pt>
                <c:pt idx="3">
                  <c:v>41341</c:v>
                </c:pt>
                <c:pt idx="4">
                  <c:v>41348</c:v>
                </c:pt>
                <c:pt idx="5">
                  <c:v>41355</c:v>
                </c:pt>
                <c:pt idx="6">
                  <c:v>41355</c:v>
                </c:pt>
                <c:pt idx="7">
                  <c:v>41369</c:v>
                </c:pt>
                <c:pt idx="8">
                  <c:v>41376</c:v>
                </c:pt>
                <c:pt idx="9">
                  <c:v>41376</c:v>
                </c:pt>
                <c:pt idx="10">
                  <c:v>41376</c:v>
                </c:pt>
                <c:pt idx="11">
                  <c:v>41390</c:v>
                </c:pt>
                <c:pt idx="12">
                  <c:v>41390</c:v>
                </c:pt>
                <c:pt idx="13">
                  <c:v>41397</c:v>
                </c:pt>
                <c:pt idx="14">
                  <c:v>41404</c:v>
                </c:pt>
                <c:pt idx="15">
                  <c:v>41418</c:v>
                </c:pt>
                <c:pt idx="16">
                  <c:v>41425</c:v>
                </c:pt>
                <c:pt idx="17">
                  <c:v>41432</c:v>
                </c:pt>
                <c:pt idx="18">
                  <c:v>41432</c:v>
                </c:pt>
                <c:pt idx="19">
                  <c:v>41446</c:v>
                </c:pt>
                <c:pt idx="20">
                  <c:v>41460</c:v>
                </c:pt>
                <c:pt idx="21">
                  <c:v>41467</c:v>
                </c:pt>
                <c:pt idx="22">
                  <c:v>41467</c:v>
                </c:pt>
                <c:pt idx="23">
                  <c:v>41488</c:v>
                </c:pt>
                <c:pt idx="24">
                  <c:v>41495</c:v>
                </c:pt>
                <c:pt idx="25">
                  <c:v>41537</c:v>
                </c:pt>
              </c:numCache>
            </c:numRef>
          </c:xVal>
          <c:yVal>
            <c:numRef>
              <c:f>'Project Plans'!$O$4:$O$29</c:f>
              <c:numCache>
                <c:formatCode>0%</c:formatCode>
                <c:ptCount val="26"/>
                <c:pt idx="0">
                  <c:v>0</c:v>
                </c:pt>
                <c:pt idx="1">
                  <c:v>3.9473684210526314E-2</c:v>
                </c:pt>
                <c:pt idx="2">
                  <c:v>6.5789473684210523E-2</c:v>
                </c:pt>
                <c:pt idx="3">
                  <c:v>7.8947368421052627E-2</c:v>
                </c:pt>
                <c:pt idx="4">
                  <c:v>0.13157894736842105</c:v>
                </c:pt>
                <c:pt idx="5">
                  <c:v>0.17105263157894737</c:v>
                </c:pt>
                <c:pt idx="6">
                  <c:v>0.17105263157894737</c:v>
                </c:pt>
                <c:pt idx="7">
                  <c:v>0.20263157894736841</c:v>
                </c:pt>
                <c:pt idx="8">
                  <c:v>0.25526315789473686</c:v>
                </c:pt>
                <c:pt idx="9">
                  <c:v>0.25526315789473686</c:v>
                </c:pt>
                <c:pt idx="10">
                  <c:v>0.29473684210526313</c:v>
                </c:pt>
                <c:pt idx="11">
                  <c:v>0.32105263157894737</c:v>
                </c:pt>
                <c:pt idx="12">
                  <c:v>0.3473684210526316</c:v>
                </c:pt>
                <c:pt idx="13">
                  <c:v>0.38684210526315788</c:v>
                </c:pt>
                <c:pt idx="14">
                  <c:v>0.4</c:v>
                </c:pt>
                <c:pt idx="15">
                  <c:v>0.47894736842105262</c:v>
                </c:pt>
                <c:pt idx="16">
                  <c:v>0.51842105263157889</c:v>
                </c:pt>
                <c:pt idx="17">
                  <c:v>0.57105263157894737</c:v>
                </c:pt>
                <c:pt idx="18">
                  <c:v>0.62368421052631584</c:v>
                </c:pt>
                <c:pt idx="19">
                  <c:v>0.65</c:v>
                </c:pt>
                <c:pt idx="20">
                  <c:v>0.70263157894736838</c:v>
                </c:pt>
                <c:pt idx="21">
                  <c:v>0.79473684210526319</c:v>
                </c:pt>
                <c:pt idx="22">
                  <c:v>0.83421052631578951</c:v>
                </c:pt>
                <c:pt idx="23">
                  <c:v>0.86842105263157898</c:v>
                </c:pt>
                <c:pt idx="24">
                  <c:v>0.92105263157894735</c:v>
                </c:pt>
                <c:pt idx="25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'Project Plans'!$R$1</c:f>
              <c:strCache>
                <c:ptCount val="1"/>
                <c:pt idx="0">
                  <c:v>Simulators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name>Simulators</c:nam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0168066394586356"/>
                  <c:y val="9.203418641157704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'Project Plans'!$R$4:$R$33</c:f>
              <c:numCache>
                <c:formatCode>m/d/yyyy</c:formatCode>
                <c:ptCount val="30"/>
                <c:pt idx="0">
                  <c:v>41302</c:v>
                </c:pt>
                <c:pt idx="1">
                  <c:v>41320</c:v>
                </c:pt>
                <c:pt idx="2">
                  <c:v>41334</c:v>
                </c:pt>
                <c:pt idx="3">
                  <c:v>41341</c:v>
                </c:pt>
                <c:pt idx="4">
                  <c:v>41348</c:v>
                </c:pt>
                <c:pt idx="5">
                  <c:v>41355</c:v>
                </c:pt>
                <c:pt idx="6">
                  <c:v>41355</c:v>
                </c:pt>
                <c:pt idx="7">
                  <c:v>41369</c:v>
                </c:pt>
                <c:pt idx="8">
                  <c:v>41376</c:v>
                </c:pt>
                <c:pt idx="9">
                  <c:v>41376</c:v>
                </c:pt>
                <c:pt idx="10">
                  <c:v>41376</c:v>
                </c:pt>
                <c:pt idx="11">
                  <c:v>41390</c:v>
                </c:pt>
                <c:pt idx="12">
                  <c:v>41390</c:v>
                </c:pt>
                <c:pt idx="13">
                  <c:v>41397</c:v>
                </c:pt>
                <c:pt idx="14">
                  <c:v>41397</c:v>
                </c:pt>
                <c:pt idx="15">
                  <c:v>41404</c:v>
                </c:pt>
                <c:pt idx="16">
                  <c:v>41404</c:v>
                </c:pt>
                <c:pt idx="17">
                  <c:v>41418</c:v>
                </c:pt>
                <c:pt idx="18">
                  <c:v>41425</c:v>
                </c:pt>
                <c:pt idx="19">
                  <c:v>41425</c:v>
                </c:pt>
                <c:pt idx="20">
                  <c:v>41425</c:v>
                </c:pt>
                <c:pt idx="21">
                  <c:v>41432</c:v>
                </c:pt>
                <c:pt idx="22">
                  <c:v>41432</c:v>
                </c:pt>
                <c:pt idx="23">
                  <c:v>41446</c:v>
                </c:pt>
                <c:pt idx="24">
                  <c:v>41460</c:v>
                </c:pt>
                <c:pt idx="25">
                  <c:v>41467</c:v>
                </c:pt>
                <c:pt idx="26">
                  <c:v>41467</c:v>
                </c:pt>
                <c:pt idx="27">
                  <c:v>41474</c:v>
                </c:pt>
                <c:pt idx="28">
                  <c:v>41474</c:v>
                </c:pt>
                <c:pt idx="29">
                  <c:v>41516</c:v>
                </c:pt>
              </c:numCache>
            </c:numRef>
          </c:xVal>
          <c:yVal>
            <c:numRef>
              <c:f>'Project Plans'!$S$4:$S$33</c:f>
              <c:numCache>
                <c:formatCode>0%</c:formatCode>
                <c:ptCount val="30"/>
                <c:pt idx="0">
                  <c:v>0</c:v>
                </c:pt>
                <c:pt idx="1">
                  <c:v>3.5128805620608897E-2</c:v>
                </c:pt>
                <c:pt idx="2">
                  <c:v>5.8548009367681501E-2</c:v>
                </c:pt>
                <c:pt idx="3">
                  <c:v>7.0257611241217793E-2</c:v>
                </c:pt>
                <c:pt idx="4">
                  <c:v>0.117096018735363</c:v>
                </c:pt>
                <c:pt idx="5">
                  <c:v>0.1522248243559719</c:v>
                </c:pt>
                <c:pt idx="6">
                  <c:v>0.1522248243559719</c:v>
                </c:pt>
                <c:pt idx="7">
                  <c:v>0.18032786885245902</c:v>
                </c:pt>
                <c:pt idx="8">
                  <c:v>0.22716627634660422</c:v>
                </c:pt>
                <c:pt idx="9">
                  <c:v>0.22716627634660422</c:v>
                </c:pt>
                <c:pt idx="10">
                  <c:v>0.26229508196721313</c:v>
                </c:pt>
                <c:pt idx="11">
                  <c:v>0.2857142857142857</c:v>
                </c:pt>
                <c:pt idx="12">
                  <c:v>0.30913348946135832</c:v>
                </c:pt>
                <c:pt idx="13">
                  <c:v>0.34426229508196721</c:v>
                </c:pt>
                <c:pt idx="14">
                  <c:v>0.37939110070257609</c:v>
                </c:pt>
                <c:pt idx="15">
                  <c:v>0.3911007025761124</c:v>
                </c:pt>
                <c:pt idx="16">
                  <c:v>0.4379391100702576</c:v>
                </c:pt>
                <c:pt idx="17">
                  <c:v>0.50819672131147542</c:v>
                </c:pt>
                <c:pt idx="18">
                  <c:v>0.54332552693208436</c:v>
                </c:pt>
                <c:pt idx="19">
                  <c:v>0.57845433255269318</c:v>
                </c:pt>
                <c:pt idx="20">
                  <c:v>0.62529274004683844</c:v>
                </c:pt>
                <c:pt idx="21">
                  <c:v>0.67213114754098358</c:v>
                </c:pt>
                <c:pt idx="22">
                  <c:v>0.71896955503512883</c:v>
                </c:pt>
                <c:pt idx="23">
                  <c:v>0.74238875878220145</c:v>
                </c:pt>
                <c:pt idx="24">
                  <c:v>0.78922716627634659</c:v>
                </c:pt>
                <c:pt idx="25">
                  <c:v>0.87119437939110067</c:v>
                </c:pt>
                <c:pt idx="26">
                  <c:v>0.90632318501170961</c:v>
                </c:pt>
                <c:pt idx="27">
                  <c:v>0.91803278688524592</c:v>
                </c:pt>
                <c:pt idx="28">
                  <c:v>0.92974238875878223</c:v>
                </c:pt>
                <c:pt idx="2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362216"/>
        <c:axId val="233362608"/>
      </c:scatterChart>
      <c:valAx>
        <c:axId val="233362216"/>
        <c:scaling>
          <c:orientation val="minMax"/>
          <c:max val="41600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62608"/>
        <c:crosses val="autoZero"/>
        <c:crossBetween val="midCat"/>
        <c:majorUnit val="30"/>
      </c:valAx>
      <c:valAx>
        <c:axId val="2333626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Earned Value</a:t>
                </a:r>
              </a:p>
            </c:rich>
          </c:tx>
          <c:layout>
            <c:manualLayout>
              <c:xMode val="edge"/>
              <c:yMode val="edge"/>
              <c:x val="1.4428412874583796E-2"/>
              <c:y val="0.4067796174744062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622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7136514983351834"/>
          <c:y val="0.10766721044045677"/>
          <c:w val="0.19089900110987792"/>
          <c:h val="0.17292006525285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Utilization Efficiency</a:t>
            </a:r>
          </a:p>
        </c:rich>
      </c:tx>
      <c:layout>
        <c:manualLayout>
          <c:xMode val="edge"/>
          <c:yMode val="edge"/>
          <c:x val="0.36509783005023339"/>
          <c:y val="4.17536534446764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292820355565369E-2"/>
          <c:y val="0.15657620041753653"/>
          <c:w val="0.65097625471813936"/>
          <c:h val="0.69519832985386221"/>
        </c:manualLayout>
      </c:layout>
      <c:scatterChart>
        <c:scatterStyle val="lineMarker"/>
        <c:varyColors val="0"/>
        <c:ser>
          <c:idx val="0"/>
          <c:order val="0"/>
          <c:tx>
            <c:strRef>
              <c:f>Efficiency!$D$6</c:f>
              <c:strCache>
                <c:ptCount val="1"/>
                <c:pt idx="0">
                  <c:v>Efficiency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Efficiency!$C$7:$C$12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Efficiency!$D$7:$D$12</c:f>
              <c:numCache>
                <c:formatCode>0%</c:formatCode>
                <c:ptCount val="6"/>
                <c:pt idx="0">
                  <c:v>0.22400587556394927</c:v>
                </c:pt>
                <c:pt idx="1">
                  <c:v>0.20232137152592908</c:v>
                </c:pt>
                <c:pt idx="2">
                  <c:v>0.21</c:v>
                </c:pt>
                <c:pt idx="3">
                  <c:v>0.22</c:v>
                </c:pt>
                <c:pt idx="4">
                  <c:v>0.23</c:v>
                </c:pt>
                <c:pt idx="5">
                  <c:v>0.18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358688"/>
        <c:axId val="233359080"/>
      </c:scatterChart>
      <c:valAx>
        <c:axId val="233358688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346752006171442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59080"/>
        <c:crosses val="autoZero"/>
        <c:crossBetween val="midCat"/>
      </c:valAx>
      <c:valAx>
        <c:axId val="23335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Efficiency</a:t>
                </a:r>
              </a:p>
            </c:rich>
          </c:tx>
          <c:layout>
            <c:manualLayout>
              <c:xMode val="edge"/>
              <c:yMode val="edge"/>
              <c:x val="1.4925373134328358E-2"/>
              <c:y val="0.4467640918580375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586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1</xdr:row>
      <xdr:rowOff>152400</xdr:rowOff>
    </xdr:from>
    <xdr:to>
      <xdr:col>20</xdr:col>
      <xdr:colOff>152400</xdr:colOff>
      <xdr:row>30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238125</xdr:colOff>
      <xdr:row>10</xdr:row>
      <xdr:rowOff>114300</xdr:rowOff>
    </xdr:from>
    <xdr:ext cx="731098" cy="170560"/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6562725" y="1733550"/>
          <a:ext cx="73109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   </a:t>
          </a:r>
        </a:p>
      </xdr:txBody>
    </xdr:sp>
    <xdr:clientData/>
  </xdr:oneCellAnchor>
  <xdr:oneCellAnchor>
    <xdr:from>
      <xdr:col>8</xdr:col>
      <xdr:colOff>504825</xdr:colOff>
      <xdr:row>12</xdr:row>
      <xdr:rowOff>142875</xdr:rowOff>
    </xdr:from>
    <xdr:ext cx="741870" cy="318036"/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6829425" y="2076450"/>
          <a:ext cx="741870" cy="318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Front-End   </a:t>
          </a:r>
        </a:p>
      </xdr:txBody>
    </xdr:sp>
    <xdr:clientData/>
  </xdr:oneCellAnchor>
  <xdr:oneCellAnchor>
    <xdr:from>
      <xdr:col>9</xdr:col>
      <xdr:colOff>590550</xdr:colOff>
      <xdr:row>10</xdr:row>
      <xdr:rowOff>95250</xdr:rowOff>
    </xdr:from>
    <xdr:ext cx="645690" cy="279564"/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7524750" y="1714500"/>
          <a:ext cx="645690" cy="2795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TopDev2+</a:t>
          </a: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   </a:t>
          </a:r>
        </a:p>
      </xdr:txBody>
    </xdr:sp>
    <xdr:clientData/>
  </xdr:oneCellAnchor>
  <xdr:oneCellAnchor>
    <xdr:from>
      <xdr:col>10</xdr:col>
      <xdr:colOff>495300</xdr:colOff>
      <xdr:row>13</xdr:row>
      <xdr:rowOff>28575</xdr:rowOff>
    </xdr:from>
    <xdr:ext cx="538737" cy="170560"/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8039100" y="2124075"/>
          <a:ext cx="538737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</a:t>
          </a:r>
        </a:p>
      </xdr:txBody>
    </xdr:sp>
    <xdr:clientData/>
  </xdr:oneCellAnchor>
  <xdr:oneCellAnchor>
    <xdr:from>
      <xdr:col>11</xdr:col>
      <xdr:colOff>285750</xdr:colOff>
      <xdr:row>11</xdr:row>
      <xdr:rowOff>28575</xdr:rowOff>
    </xdr:from>
    <xdr:ext cx="431657" cy="170560"/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8439150" y="1809750"/>
          <a:ext cx="431657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</a:t>
          </a:r>
        </a:p>
      </xdr:txBody>
    </xdr:sp>
    <xdr:clientData/>
  </xdr:oneCellAnchor>
  <xdr:oneCellAnchor>
    <xdr:from>
      <xdr:col>14</xdr:col>
      <xdr:colOff>542925</xdr:colOff>
      <xdr:row>9</xdr:row>
      <xdr:rowOff>85725</xdr:rowOff>
    </xdr:from>
    <xdr:ext cx="609911" cy="170560"/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10525125" y="1543050"/>
          <a:ext cx="609911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Subcritical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5</xdr:row>
      <xdr:rowOff>9525</xdr:rowOff>
    </xdr:from>
    <xdr:to>
      <xdr:col>20</xdr:col>
      <xdr:colOff>419100</xdr:colOff>
      <xdr:row>33</xdr:row>
      <xdr:rowOff>47625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9525</xdr:rowOff>
    </xdr:from>
    <xdr:to>
      <xdr:col>20</xdr:col>
      <xdr:colOff>352425</xdr:colOff>
      <xdr:row>36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5</xdr:row>
      <xdr:rowOff>142875</xdr:rowOff>
    </xdr:from>
    <xdr:to>
      <xdr:col>23</xdr:col>
      <xdr:colOff>161925</xdr:colOff>
      <xdr:row>35</xdr:row>
      <xdr:rowOff>133350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419100</xdr:colOff>
      <xdr:row>37</xdr:row>
      <xdr:rowOff>85725</xdr:rowOff>
    </xdr:from>
    <xdr:to>
      <xdr:col>23</xdr:col>
      <xdr:colOff>161925</xdr:colOff>
      <xdr:row>67</xdr:row>
      <xdr:rowOff>85725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4</xdr:row>
      <xdr:rowOff>38100</xdr:rowOff>
    </xdr:from>
    <xdr:to>
      <xdr:col>19</xdr:col>
      <xdr:colOff>57150</xdr:colOff>
      <xdr:row>32</xdr:row>
      <xdr:rowOff>76200</xdr:rowOff>
    </xdr:to>
    <xdr:graphicFrame macro="">
      <xdr:nvGraphicFramePr>
        <xdr:cNvPr id="102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342900</xdr:colOff>
      <xdr:row>9</xdr:row>
      <xdr:rowOff>28575</xdr:rowOff>
    </xdr:from>
    <xdr:ext cx="731098" cy="170560"/>
    <xdr:sp macro="" textlink="">
      <xdr:nvSpPr>
        <xdr:cNvPr id="29698" name="Text Box 2"/>
        <xdr:cNvSpPr txBox="1">
          <a:spLocks noChangeArrowheads="1"/>
        </xdr:cNvSpPr>
      </xdr:nvSpPr>
      <xdr:spPr bwMode="auto">
        <a:xfrm>
          <a:off x="5476875" y="1485900"/>
          <a:ext cx="73109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   </a:t>
          </a:r>
        </a:p>
      </xdr:txBody>
    </xdr:sp>
    <xdr:clientData/>
  </xdr:oneCellAnchor>
  <xdr:oneCellAnchor>
    <xdr:from>
      <xdr:col>8</xdr:col>
      <xdr:colOff>171450</xdr:colOff>
      <xdr:row>12</xdr:row>
      <xdr:rowOff>114300</xdr:rowOff>
    </xdr:from>
    <xdr:ext cx="741870" cy="318036"/>
    <xdr:sp macro="" textlink="">
      <xdr:nvSpPr>
        <xdr:cNvPr id="29699" name="Text Box 3"/>
        <xdr:cNvSpPr txBox="1">
          <a:spLocks noChangeArrowheads="1"/>
        </xdr:cNvSpPr>
      </xdr:nvSpPr>
      <xdr:spPr bwMode="auto">
        <a:xfrm>
          <a:off x="5915025" y="2047875"/>
          <a:ext cx="741870" cy="318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Front-End   </a:t>
          </a:r>
        </a:p>
      </xdr:txBody>
    </xdr:sp>
    <xdr:clientData/>
  </xdr:oneCellAnchor>
  <xdr:oneCellAnchor>
    <xdr:from>
      <xdr:col>8</xdr:col>
      <xdr:colOff>523875</xdr:colOff>
      <xdr:row>9</xdr:row>
      <xdr:rowOff>38100</xdr:rowOff>
    </xdr:from>
    <xdr:ext cx="645690" cy="279564"/>
    <xdr:sp macro="" textlink="">
      <xdr:nvSpPr>
        <xdr:cNvPr id="29700" name="Text Box 4"/>
        <xdr:cNvSpPr txBox="1">
          <a:spLocks noChangeArrowheads="1"/>
        </xdr:cNvSpPr>
      </xdr:nvSpPr>
      <xdr:spPr bwMode="auto">
        <a:xfrm>
          <a:off x="6267450" y="1495425"/>
          <a:ext cx="645690" cy="2795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TopDev2+</a:t>
          </a: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   </a:t>
          </a:r>
        </a:p>
      </xdr:txBody>
    </xdr:sp>
    <xdr:clientData/>
  </xdr:oneCellAnchor>
  <xdr:oneCellAnchor>
    <xdr:from>
      <xdr:col>10</xdr:col>
      <xdr:colOff>9525</xdr:colOff>
      <xdr:row>11</xdr:row>
      <xdr:rowOff>28575</xdr:rowOff>
    </xdr:from>
    <xdr:ext cx="538737" cy="170560"/>
    <xdr:sp macro="" textlink="">
      <xdr:nvSpPr>
        <xdr:cNvPr id="29701" name="Text Box 5"/>
        <xdr:cNvSpPr txBox="1">
          <a:spLocks noChangeArrowheads="1"/>
        </xdr:cNvSpPr>
      </xdr:nvSpPr>
      <xdr:spPr bwMode="auto">
        <a:xfrm>
          <a:off x="6972300" y="1809750"/>
          <a:ext cx="538737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</a:t>
          </a:r>
        </a:p>
      </xdr:txBody>
    </xdr:sp>
    <xdr:clientData/>
  </xdr:oneCellAnchor>
  <xdr:oneCellAnchor>
    <xdr:from>
      <xdr:col>10</xdr:col>
      <xdr:colOff>219075</xdr:colOff>
      <xdr:row>9</xdr:row>
      <xdr:rowOff>9525</xdr:rowOff>
    </xdr:from>
    <xdr:ext cx="431657" cy="170560"/>
    <xdr:sp macro="" textlink="">
      <xdr:nvSpPr>
        <xdr:cNvPr id="29702" name="Text Box 6"/>
        <xdr:cNvSpPr txBox="1">
          <a:spLocks noChangeArrowheads="1"/>
        </xdr:cNvSpPr>
      </xdr:nvSpPr>
      <xdr:spPr bwMode="auto">
        <a:xfrm>
          <a:off x="7181850" y="1466850"/>
          <a:ext cx="431657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</a:t>
          </a:r>
        </a:p>
      </xdr:txBody>
    </xdr:sp>
    <xdr:clientData/>
  </xdr:oneCellAnchor>
  <xdr:oneCellAnchor>
    <xdr:from>
      <xdr:col>13</xdr:col>
      <xdr:colOff>323850</xdr:colOff>
      <xdr:row>14</xdr:row>
      <xdr:rowOff>66675</xdr:rowOff>
    </xdr:from>
    <xdr:ext cx="609911" cy="170560"/>
    <xdr:sp macro="" textlink="">
      <xdr:nvSpPr>
        <xdr:cNvPr id="29703" name="Text Box 7"/>
        <xdr:cNvSpPr txBox="1">
          <a:spLocks noChangeArrowheads="1"/>
        </xdr:cNvSpPr>
      </xdr:nvSpPr>
      <xdr:spPr bwMode="auto">
        <a:xfrm>
          <a:off x="9115425" y="2324100"/>
          <a:ext cx="609911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Subcritical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VALL~1/AppData/Local/Temp/7%20-%20Further%20limited%20resour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ties"/>
      <sheetName val="Project Plan"/>
      <sheetName val="Staffing"/>
      <sheetName val="Staffing - To Scale"/>
      <sheetName val="Actual Progress"/>
      <sheetName val="Progress"/>
      <sheetName val="Finance"/>
      <sheetName val="Finance %"/>
      <sheetName val="Finance MM"/>
      <sheetName val="Summar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6"/>
  <sheetViews>
    <sheetView tabSelected="1" workbookViewId="0">
      <selection activeCell="B29" sqref="B29"/>
    </sheetView>
  </sheetViews>
  <sheetFormatPr defaultRowHeight="12.75" x14ac:dyDescent="0.2"/>
  <cols>
    <col min="2" max="2" width="25.28515625" bestFit="1" customWidth="1"/>
    <col min="4" max="4" width="10" bestFit="1" customWidth="1"/>
    <col min="5" max="5" width="10.7109375" bestFit="1" customWidth="1"/>
    <col min="6" max="6" width="12.28515625" bestFit="1" customWidth="1"/>
  </cols>
  <sheetData>
    <row r="5" spans="2:10" x14ac:dyDescent="0.2">
      <c r="C5" s="1"/>
      <c r="D5" s="1"/>
      <c r="E5" s="1"/>
      <c r="F5" s="1"/>
      <c r="G5" s="1"/>
      <c r="H5" s="1"/>
      <c r="I5" s="1"/>
    </row>
    <row r="6" spans="2:10" x14ac:dyDescent="0.2">
      <c r="B6" s="2" t="s">
        <v>8</v>
      </c>
      <c r="C6" s="2" t="s">
        <v>0</v>
      </c>
      <c r="D6" s="2" t="s">
        <v>1</v>
      </c>
      <c r="E6" s="2" t="s">
        <v>2</v>
      </c>
      <c r="F6" s="2" t="s">
        <v>3</v>
      </c>
      <c r="H6" s="2"/>
      <c r="I6" s="2"/>
    </row>
    <row r="7" spans="2:10" x14ac:dyDescent="0.2">
      <c r="B7" t="s">
        <v>18</v>
      </c>
      <c r="C7" s="3">
        <v>7.1333333333333337</v>
      </c>
      <c r="D7" s="3">
        <v>63.54</v>
      </c>
      <c r="E7" s="3">
        <v>34.806666666666665</v>
      </c>
      <c r="F7" s="3">
        <f t="shared" ref="F7:F12" si="0">D7-E7</f>
        <v>28.733333333333334</v>
      </c>
      <c r="H7" s="10"/>
      <c r="I7" s="10"/>
    </row>
    <row r="8" spans="2:10" x14ac:dyDescent="0.2">
      <c r="B8" t="s">
        <v>29</v>
      </c>
      <c r="C8" s="3">
        <v>7.833333333333333</v>
      </c>
      <c r="D8" s="3">
        <v>62.606666666666662</v>
      </c>
      <c r="E8" s="3">
        <v>30.373333333333335</v>
      </c>
      <c r="F8" s="3">
        <f t="shared" si="0"/>
        <v>32.233333333333327</v>
      </c>
      <c r="G8" s="10"/>
      <c r="H8" s="10"/>
      <c r="I8" s="10"/>
    </row>
    <row r="9" spans="2:10" x14ac:dyDescent="0.2">
      <c r="B9" t="s">
        <v>26</v>
      </c>
      <c r="C9" s="3">
        <v>8.5333333333333332</v>
      </c>
      <c r="D9" s="3">
        <v>59.293333333333329</v>
      </c>
      <c r="E9" s="3">
        <v>26.593333333333334</v>
      </c>
      <c r="F9" s="3">
        <f t="shared" si="0"/>
        <v>32.699999999999996</v>
      </c>
      <c r="G9" s="10"/>
      <c r="H9" s="10"/>
      <c r="I9" s="10"/>
    </row>
    <row r="10" spans="2:10" x14ac:dyDescent="0.2">
      <c r="B10" t="s">
        <v>25</v>
      </c>
      <c r="C10" s="3">
        <v>9.4666666666666668</v>
      </c>
      <c r="D10" s="3">
        <v>61.113333333333337</v>
      </c>
      <c r="E10" s="3">
        <v>24.213333333333338</v>
      </c>
      <c r="F10" s="3">
        <f t="shared" si="0"/>
        <v>36.9</v>
      </c>
      <c r="H10" s="10"/>
      <c r="I10" s="14"/>
    </row>
    <row r="11" spans="2:10" x14ac:dyDescent="0.2">
      <c r="B11" t="s">
        <v>23</v>
      </c>
      <c r="C11" s="3">
        <v>9.9333333333333336</v>
      </c>
      <c r="D11" s="3">
        <v>61.066666666666677</v>
      </c>
      <c r="E11" s="3">
        <v>21.833333333333336</v>
      </c>
      <c r="F11" s="3">
        <f t="shared" si="0"/>
        <v>39.233333333333341</v>
      </c>
      <c r="H11" s="10"/>
      <c r="I11" s="10"/>
      <c r="J11" s="10"/>
    </row>
    <row r="12" spans="2:10" ht="12" customHeight="1" x14ac:dyDescent="0.2">
      <c r="B12" t="s">
        <v>28</v>
      </c>
      <c r="C12" s="3">
        <v>13.433333333333334</v>
      </c>
      <c r="D12" s="3">
        <v>77.63333333333334</v>
      </c>
      <c r="E12" s="3">
        <v>20.9</v>
      </c>
      <c r="F12" s="3">
        <f t="shared" si="0"/>
        <v>56.733333333333341</v>
      </c>
    </row>
    <row r="36" spans="13:13" x14ac:dyDescent="0.2">
      <c r="M36" s="17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38"/>
  <sheetViews>
    <sheetView workbookViewId="0">
      <selection activeCell="G17" sqref="G17"/>
    </sheetView>
  </sheetViews>
  <sheetFormatPr defaultRowHeight="12.75" x14ac:dyDescent="0.2"/>
  <cols>
    <col min="2" max="2" width="22.140625" bestFit="1" customWidth="1"/>
    <col min="4" max="4" width="10" bestFit="1" customWidth="1"/>
    <col min="5" max="5" width="10.7109375" bestFit="1" customWidth="1"/>
    <col min="6" max="6" width="12.28515625" bestFit="1" customWidth="1"/>
  </cols>
  <sheetData>
    <row r="5" spans="2:9" x14ac:dyDescent="0.2">
      <c r="C5" s="1"/>
      <c r="D5" s="1"/>
      <c r="E5" s="1"/>
      <c r="F5" s="1"/>
      <c r="G5" s="1"/>
      <c r="H5" s="1"/>
      <c r="I5" s="1"/>
    </row>
    <row r="6" spans="2:9" x14ac:dyDescent="0.2">
      <c r="B6" s="2" t="s">
        <v>8</v>
      </c>
      <c r="C6" s="2" t="s">
        <v>0</v>
      </c>
      <c r="D6" s="2" t="s">
        <v>1</v>
      </c>
      <c r="E6" s="2" t="s">
        <v>2</v>
      </c>
      <c r="F6" s="2" t="s">
        <v>3</v>
      </c>
    </row>
    <row r="7" spans="2:9" x14ac:dyDescent="0.2">
      <c r="B7" s="3" t="str">
        <f>'Time-Cost Curve'!B7</f>
        <v>Simulators</v>
      </c>
      <c r="C7" s="3">
        <f>'Time-Cost Curve'!C7</f>
        <v>7.1333333333333337</v>
      </c>
      <c r="D7" s="3">
        <f>'Time-Cost Curve'!D7</f>
        <v>63.54</v>
      </c>
      <c r="E7" s="3">
        <f>'Time-Cost Curve'!E7</f>
        <v>34.806666666666665</v>
      </c>
      <c r="F7" s="3">
        <f>'Time-Cost Curve'!F7</f>
        <v>28.733333333333334</v>
      </c>
      <c r="G7" s="3"/>
    </row>
    <row r="8" spans="2:9" x14ac:dyDescent="0.2">
      <c r="B8" s="3" t="str">
        <f>'Time-Cost Curve'!B8</f>
        <v>Infra + Clients Front End</v>
      </c>
      <c r="C8" s="3">
        <f>'Time-Cost Curve'!C8</f>
        <v>7.833333333333333</v>
      </c>
      <c r="D8" s="3">
        <f>'Time-Cost Curve'!D8</f>
        <v>62.606666666666662</v>
      </c>
      <c r="E8" s="3">
        <f>'Time-Cost Curve'!E8</f>
        <v>30.373333333333335</v>
      </c>
      <c r="F8" s="3">
        <f>'Time-Cost Curve'!F8</f>
        <v>32.233333333333327</v>
      </c>
      <c r="G8" s="3"/>
    </row>
    <row r="9" spans="2:9" x14ac:dyDescent="0.2">
      <c r="B9" s="3" t="str">
        <f>'Time-Cost Curve'!B9</f>
        <v>TopDev2+TopDev1</v>
      </c>
      <c r="C9" s="3">
        <f>'Time-Cost Curve'!C9</f>
        <v>8.5333333333333332</v>
      </c>
      <c r="D9" s="3">
        <f>'Time-Cost Curve'!D9</f>
        <v>59.293333333333329</v>
      </c>
      <c r="E9" s="3">
        <f>'Time-Cost Curve'!E9</f>
        <v>26.593333333333334</v>
      </c>
      <c r="F9" s="3">
        <f>'Time-Cost Curve'!F9</f>
        <v>32.699999999999996</v>
      </c>
      <c r="G9" s="3"/>
    </row>
    <row r="10" spans="2:9" x14ac:dyDescent="0.2">
      <c r="B10" s="3" t="str">
        <f>'Time-Cost Curve'!B10</f>
        <v>TopDev2</v>
      </c>
      <c r="C10" s="3">
        <f>'Time-Cost Curve'!C10</f>
        <v>9.4666666666666668</v>
      </c>
      <c r="D10" s="3">
        <f>'Time-Cost Curve'!D10</f>
        <v>61.113333333333337</v>
      </c>
      <c r="E10" s="3">
        <f>'Time-Cost Curve'!E10</f>
        <v>24.213333333333338</v>
      </c>
      <c r="F10" s="3">
        <f>'Time-Cost Curve'!F10</f>
        <v>36.9</v>
      </c>
      <c r="G10" s="3"/>
    </row>
    <row r="11" spans="2:9" x14ac:dyDescent="0.2">
      <c r="B11" s="3" t="str">
        <f>'Time-Cost Curve'!B11</f>
        <v>Normal</v>
      </c>
      <c r="C11" s="3">
        <f>'Time-Cost Curve'!C11</f>
        <v>9.9333333333333336</v>
      </c>
      <c r="D11" s="3">
        <f>'Time-Cost Curve'!D11</f>
        <v>61.066666666666677</v>
      </c>
      <c r="E11" s="3">
        <f>'Time-Cost Curve'!E11</f>
        <v>21.833333333333336</v>
      </c>
      <c r="F11" s="3">
        <f>'Time-Cost Curve'!F11</f>
        <v>39.233333333333341</v>
      </c>
      <c r="G11" s="3"/>
    </row>
    <row r="12" spans="2:9" ht="12" customHeight="1" x14ac:dyDescent="0.2">
      <c r="B12" s="3" t="str">
        <f>'Time-Cost Curve'!B12</f>
        <v>Sub-Critical</v>
      </c>
      <c r="C12" s="3">
        <f>'Time-Cost Curve'!C12</f>
        <v>13.433333333333334</v>
      </c>
      <c r="D12" s="3">
        <f>'Time-Cost Curve'!D12</f>
        <v>77.63333333333334</v>
      </c>
      <c r="E12" s="3">
        <f>'Time-Cost Curve'!E12</f>
        <v>20.9</v>
      </c>
      <c r="F12" s="3">
        <f>'Time-Cost Curve'!F12</f>
        <v>56.733333333333341</v>
      </c>
      <c r="G12" s="3"/>
    </row>
    <row r="36" spans="9:10" x14ac:dyDescent="0.2">
      <c r="I36" t="s">
        <v>19</v>
      </c>
      <c r="J36" t="s">
        <v>20</v>
      </c>
    </row>
    <row r="37" spans="9:10" x14ac:dyDescent="0.2">
      <c r="I37" t="s">
        <v>16</v>
      </c>
      <c r="J37" t="s">
        <v>21</v>
      </c>
    </row>
    <row r="38" spans="9:10" x14ac:dyDescent="0.2">
      <c r="I38" t="s">
        <v>15</v>
      </c>
      <c r="J38" t="s">
        <v>22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57"/>
  <sheetViews>
    <sheetView topLeftCell="B1" zoomScale="110" workbookViewId="0">
      <selection activeCell="F17" sqref="F17"/>
    </sheetView>
  </sheetViews>
  <sheetFormatPr defaultRowHeight="12.75" x14ac:dyDescent="0.2"/>
  <cols>
    <col min="4" max="4" width="10" bestFit="1" customWidth="1"/>
    <col min="5" max="5" width="10.7109375" bestFit="1" customWidth="1"/>
    <col min="6" max="6" width="12.28515625" bestFit="1" customWidth="1"/>
  </cols>
  <sheetData>
    <row r="1" spans="3:9" x14ac:dyDescent="0.2">
      <c r="C1" s="1" t="s">
        <v>13</v>
      </c>
      <c r="E1" s="1" t="s">
        <v>2</v>
      </c>
      <c r="F1" s="1" t="s">
        <v>17</v>
      </c>
      <c r="H1" s="1" t="s">
        <v>1</v>
      </c>
    </row>
    <row r="2" spans="3:9" x14ac:dyDescent="0.2">
      <c r="C2" s="1" t="s">
        <v>10</v>
      </c>
      <c r="E2" s="15">
        <v>0.65278566999999998</v>
      </c>
      <c r="F2" s="15">
        <v>4.4482507299999998</v>
      </c>
      <c r="H2" s="15">
        <f>E2</f>
        <v>0.65278566999999998</v>
      </c>
    </row>
    <row r="3" spans="3:9" x14ac:dyDescent="0.2">
      <c r="C3" s="1" t="s">
        <v>11</v>
      </c>
      <c r="E3" s="15">
        <v>-15.59707873</v>
      </c>
      <c r="F3" s="15">
        <v>-4.0085762899999997</v>
      </c>
      <c r="H3" s="15">
        <f>E3+F2</f>
        <v>-11.148828</v>
      </c>
    </row>
    <row r="4" spans="3:9" x14ac:dyDescent="0.2">
      <c r="C4" s="1" t="s">
        <v>12</v>
      </c>
      <c r="E4" s="15">
        <v>112.63972962</v>
      </c>
      <c r="F4" s="15"/>
      <c r="H4" s="15">
        <f>E4+F3</f>
        <v>108.63115333</v>
      </c>
    </row>
    <row r="6" spans="3:9" x14ac:dyDescent="0.2">
      <c r="C6" s="1"/>
      <c r="D6" s="1"/>
      <c r="E6" s="1"/>
      <c r="F6" s="1"/>
      <c r="G6" s="1"/>
      <c r="H6" s="1"/>
      <c r="I6" s="1"/>
    </row>
    <row r="7" spans="3:9" x14ac:dyDescent="0.2">
      <c r="C7" s="2" t="s">
        <v>0</v>
      </c>
      <c r="D7" s="2" t="s">
        <v>1</v>
      </c>
      <c r="E7" s="2" t="s">
        <v>2</v>
      </c>
      <c r="F7" s="2" t="s">
        <v>3</v>
      </c>
    </row>
    <row r="8" spans="3:9" x14ac:dyDescent="0.2">
      <c r="C8" s="3">
        <v>6</v>
      </c>
      <c r="D8" s="3">
        <f>$H$2*C8*C8 +$H$3*C8+$H$4</f>
        <v>65.238469449999997</v>
      </c>
      <c r="E8" s="3">
        <f>$E$2*C8*C8 +$E$3*C8+$E$4</f>
        <v>42.557541359999988</v>
      </c>
      <c r="F8" s="3">
        <f>$F$2*C8 +$F$3</f>
        <v>22.680928089999998</v>
      </c>
    </row>
    <row r="9" spans="3:9" x14ac:dyDescent="0.2">
      <c r="C9" s="3">
        <f>C8+0.1</f>
        <v>6.1</v>
      </c>
      <c r="D9" s="3">
        <f t="shared" ref="D9:D72" si="0">$H$2*C9*C9 +$H$3*C9+$H$4</f>
        <v>64.913457310699997</v>
      </c>
      <c r="E9" s="3">
        <f t="shared" ref="E9:E72" si="1">$E$2*C9*C9 +$E$3*C9+$E$4</f>
        <v>41.787704147699998</v>
      </c>
      <c r="F9" s="3">
        <f t="shared" ref="F9:F72" si="2">$F$2*C9 +$F$3</f>
        <v>23.125753162999995</v>
      </c>
    </row>
    <row r="10" spans="3:9" x14ac:dyDescent="0.2">
      <c r="C10" s="3">
        <f t="shared" ref="C10:C28" si="3">C9+0.1</f>
        <v>6.1999999999999993</v>
      </c>
      <c r="D10" s="3">
        <f t="shared" si="0"/>
        <v>64.601500884800004</v>
      </c>
      <c r="E10" s="3">
        <f t="shared" si="1"/>
        <v>41.030922648800015</v>
      </c>
      <c r="F10" s="3">
        <f t="shared" si="2"/>
        <v>23.570578235999996</v>
      </c>
    </row>
    <row r="11" spans="3:9" x14ac:dyDescent="0.2">
      <c r="C11" s="3">
        <f t="shared" si="3"/>
        <v>6.2999999999999989</v>
      </c>
      <c r="D11" s="3">
        <f t="shared" si="0"/>
        <v>64.302600172300004</v>
      </c>
      <c r="E11" s="3">
        <f t="shared" si="1"/>
        <v>40.287196863300011</v>
      </c>
      <c r="F11" s="3">
        <f t="shared" si="2"/>
        <v>24.015403308999993</v>
      </c>
    </row>
    <row r="12" spans="3:9" x14ac:dyDescent="0.2">
      <c r="C12" s="3">
        <f t="shared" si="3"/>
        <v>6.3999999999999986</v>
      </c>
      <c r="D12" s="3">
        <f t="shared" si="0"/>
        <v>64.016755173200011</v>
      </c>
      <c r="E12" s="3">
        <f t="shared" si="1"/>
        <v>39.556526791200014</v>
      </c>
      <c r="F12" s="3">
        <f t="shared" si="2"/>
        <v>24.460228381999993</v>
      </c>
    </row>
    <row r="13" spans="3:9" x14ac:dyDescent="0.2">
      <c r="C13" s="3">
        <f t="shared" si="3"/>
        <v>6.4999999999999982</v>
      </c>
      <c r="D13" s="3">
        <f t="shared" si="0"/>
        <v>63.743965887500003</v>
      </c>
      <c r="E13" s="3">
        <f t="shared" si="1"/>
        <v>38.838912432500024</v>
      </c>
      <c r="F13" s="3">
        <f t="shared" si="2"/>
        <v>24.90505345499999</v>
      </c>
    </row>
    <row r="14" spans="3:9" x14ac:dyDescent="0.2">
      <c r="C14" s="3">
        <f t="shared" si="3"/>
        <v>6.5999999999999979</v>
      </c>
      <c r="D14" s="3">
        <f t="shared" si="0"/>
        <v>63.484232315200011</v>
      </c>
      <c r="E14" s="3">
        <f t="shared" si="1"/>
        <v>38.134353787200013</v>
      </c>
      <c r="F14" s="3">
        <f t="shared" si="2"/>
        <v>25.349878527999987</v>
      </c>
    </row>
    <row r="15" spans="3:9" x14ac:dyDescent="0.2">
      <c r="C15" s="3">
        <f t="shared" si="3"/>
        <v>6.6999999999999975</v>
      </c>
      <c r="D15" s="3">
        <f t="shared" si="0"/>
        <v>63.237554456300018</v>
      </c>
      <c r="E15" s="3">
        <f t="shared" si="1"/>
        <v>37.442850855300023</v>
      </c>
      <c r="F15" s="3">
        <f t="shared" si="2"/>
        <v>25.794703600999988</v>
      </c>
    </row>
    <row r="16" spans="3:9" x14ac:dyDescent="0.2">
      <c r="C16" s="3">
        <f t="shared" si="3"/>
        <v>6.7999999999999972</v>
      </c>
      <c r="D16" s="3">
        <f t="shared" si="0"/>
        <v>63.00393231080001</v>
      </c>
      <c r="E16" s="3">
        <f t="shared" si="1"/>
        <v>36.764403636800026</v>
      </c>
      <c r="F16" s="3">
        <f t="shared" si="2"/>
        <v>26.239528673999985</v>
      </c>
    </row>
    <row r="17" spans="3:6" x14ac:dyDescent="0.2">
      <c r="C17" s="3">
        <f t="shared" si="3"/>
        <v>6.8999999999999968</v>
      </c>
      <c r="D17" s="3">
        <f t="shared" si="0"/>
        <v>62.783365878700018</v>
      </c>
      <c r="E17" s="3">
        <f t="shared" si="1"/>
        <v>36.099012131700022</v>
      </c>
      <c r="F17" s="3">
        <f t="shared" si="2"/>
        <v>26.684353746999985</v>
      </c>
    </row>
    <row r="18" spans="3:6" x14ac:dyDescent="0.2">
      <c r="C18" s="3">
        <f t="shared" si="3"/>
        <v>6.9999999999999964</v>
      </c>
      <c r="D18" s="3">
        <f t="shared" si="0"/>
        <v>62.57585516000001</v>
      </c>
      <c r="E18" s="3">
        <f t="shared" si="1"/>
        <v>35.44667634000001</v>
      </c>
      <c r="F18" s="3">
        <f t="shared" si="2"/>
        <v>27.129178819999982</v>
      </c>
    </row>
    <row r="19" spans="3:6" x14ac:dyDescent="0.2">
      <c r="C19" s="3">
        <f t="shared" si="3"/>
        <v>7.0999999999999961</v>
      </c>
      <c r="D19" s="3">
        <f t="shared" si="0"/>
        <v>62.38140015470001</v>
      </c>
      <c r="E19" s="3">
        <f t="shared" si="1"/>
        <v>34.807396261700006</v>
      </c>
      <c r="F19" s="3">
        <f t="shared" si="2"/>
        <v>27.574003892999979</v>
      </c>
    </row>
    <row r="20" spans="3:6" x14ac:dyDescent="0.2">
      <c r="C20" s="3">
        <f t="shared" si="3"/>
        <v>7.1999999999999957</v>
      </c>
      <c r="D20" s="3">
        <f t="shared" si="0"/>
        <v>62.20000086280001</v>
      </c>
      <c r="E20" s="3">
        <f t="shared" si="1"/>
        <v>34.181171896800024</v>
      </c>
      <c r="F20" s="3">
        <f t="shared" si="2"/>
        <v>28.01882896599998</v>
      </c>
    </row>
    <row r="21" spans="3:6" x14ac:dyDescent="0.2">
      <c r="C21" s="3">
        <f t="shared" si="3"/>
        <v>7.2999999999999954</v>
      </c>
      <c r="D21" s="3">
        <f t="shared" si="0"/>
        <v>62.031657284300017</v>
      </c>
      <c r="E21" s="3">
        <f t="shared" si="1"/>
        <v>33.568003245300019</v>
      </c>
      <c r="F21" s="3">
        <f t="shared" si="2"/>
        <v>28.463654038999977</v>
      </c>
    </row>
    <row r="22" spans="3:6" x14ac:dyDescent="0.2">
      <c r="C22" s="3">
        <f t="shared" si="3"/>
        <v>7.399999999999995</v>
      </c>
      <c r="D22" s="3">
        <f t="shared" si="0"/>
        <v>61.876369419200003</v>
      </c>
      <c r="E22" s="3">
        <f t="shared" si="1"/>
        <v>32.967890307200022</v>
      </c>
      <c r="F22" s="3">
        <f t="shared" si="2"/>
        <v>28.908479111999974</v>
      </c>
    </row>
    <row r="23" spans="3:6" x14ac:dyDescent="0.2">
      <c r="C23" s="3">
        <f t="shared" si="3"/>
        <v>7.4999999999999947</v>
      </c>
      <c r="D23" s="3">
        <f t="shared" si="0"/>
        <v>61.73413726750001</v>
      </c>
      <c r="E23" s="3">
        <f t="shared" si="1"/>
        <v>32.380833082500033</v>
      </c>
      <c r="F23" s="3">
        <f t="shared" si="2"/>
        <v>29.353304184999978</v>
      </c>
    </row>
    <row r="24" spans="3:6" x14ac:dyDescent="0.2">
      <c r="C24" s="3">
        <f t="shared" si="3"/>
        <v>7.5999999999999943</v>
      </c>
      <c r="D24" s="3">
        <f t="shared" si="0"/>
        <v>61.604960829200003</v>
      </c>
      <c r="E24" s="3">
        <f t="shared" si="1"/>
        <v>31.806831571200036</v>
      </c>
      <c r="F24" s="3">
        <f t="shared" si="2"/>
        <v>29.798129257999975</v>
      </c>
    </row>
    <row r="25" spans="3:6" x14ac:dyDescent="0.2">
      <c r="C25" s="3">
        <f t="shared" si="3"/>
        <v>7.699999999999994</v>
      </c>
      <c r="D25" s="3">
        <f t="shared" si="0"/>
        <v>61.48884010430001</v>
      </c>
      <c r="E25" s="3">
        <f t="shared" si="1"/>
        <v>31.245885773300031</v>
      </c>
      <c r="F25" s="3">
        <f t="shared" si="2"/>
        <v>30.242954330999972</v>
      </c>
    </row>
    <row r="26" spans="3:6" x14ac:dyDescent="0.2">
      <c r="C26" s="3">
        <f t="shared" si="3"/>
        <v>7.7999999999999936</v>
      </c>
      <c r="D26" s="3">
        <f t="shared" si="0"/>
        <v>61.385775092800003</v>
      </c>
      <c r="E26" s="3">
        <f t="shared" si="1"/>
        <v>30.697995688800034</v>
      </c>
      <c r="F26" s="3">
        <f t="shared" si="2"/>
        <v>30.687779403999969</v>
      </c>
    </row>
    <row r="27" spans="3:6" x14ac:dyDescent="0.2">
      <c r="C27" s="3">
        <f t="shared" si="3"/>
        <v>7.8999999999999932</v>
      </c>
      <c r="D27" s="3">
        <f t="shared" si="0"/>
        <v>61.29576579470001</v>
      </c>
      <c r="E27" s="3">
        <f t="shared" si="1"/>
        <v>30.16316131770003</v>
      </c>
      <c r="F27" s="3">
        <f t="shared" si="2"/>
        <v>31.132604476999965</v>
      </c>
    </row>
    <row r="28" spans="3:6" x14ac:dyDescent="0.2">
      <c r="C28" s="3">
        <f t="shared" si="3"/>
        <v>7.9999999999999929</v>
      </c>
      <c r="D28" s="3">
        <f t="shared" si="0"/>
        <v>61.218812210000017</v>
      </c>
      <c r="E28" s="3">
        <f t="shared" si="1"/>
        <v>29.641382660000033</v>
      </c>
      <c r="F28" s="3">
        <f t="shared" si="2"/>
        <v>31.57742954999997</v>
      </c>
    </row>
    <row r="29" spans="3:6" x14ac:dyDescent="0.2">
      <c r="C29" s="3">
        <f t="shared" ref="C29:C79" si="4">C28+0.1</f>
        <v>8.0999999999999925</v>
      </c>
      <c r="D29" s="3">
        <f t="shared" si="0"/>
        <v>61.15491433870001</v>
      </c>
      <c r="E29" s="3">
        <f t="shared" si="1"/>
        <v>29.132659715700044</v>
      </c>
      <c r="F29" s="3">
        <f t="shared" si="2"/>
        <v>32.022254622999967</v>
      </c>
    </row>
    <row r="30" spans="3:6" x14ac:dyDescent="0.2">
      <c r="C30" s="3">
        <f t="shared" si="4"/>
        <v>8.1999999999999922</v>
      </c>
      <c r="D30" s="3">
        <f t="shared" si="0"/>
        <v>61.10407218080001</v>
      </c>
      <c r="E30" s="3">
        <f t="shared" si="1"/>
        <v>28.636992484800032</v>
      </c>
      <c r="F30" s="3">
        <f t="shared" si="2"/>
        <v>32.467079695999963</v>
      </c>
    </row>
    <row r="31" spans="3:6" x14ac:dyDescent="0.2">
      <c r="C31" s="3">
        <f t="shared" si="4"/>
        <v>8.2999999999999918</v>
      </c>
      <c r="D31" s="3">
        <f t="shared" si="0"/>
        <v>61.066285736300003</v>
      </c>
      <c r="E31" s="3">
        <f t="shared" si="1"/>
        <v>28.154380967300028</v>
      </c>
      <c r="F31" s="3">
        <f t="shared" si="2"/>
        <v>32.91190476899996</v>
      </c>
    </row>
    <row r="32" spans="3:6" x14ac:dyDescent="0.2">
      <c r="C32" s="3">
        <f t="shared" si="4"/>
        <v>8.3999999999999915</v>
      </c>
      <c r="D32" s="3">
        <f t="shared" si="0"/>
        <v>61.04155500520001</v>
      </c>
      <c r="E32" s="3">
        <f t="shared" si="1"/>
        <v>27.684825163200045</v>
      </c>
      <c r="F32" s="3">
        <f t="shared" si="2"/>
        <v>33.356729841999957</v>
      </c>
    </row>
    <row r="33" spans="3:13" x14ac:dyDescent="0.2">
      <c r="C33" s="3">
        <f t="shared" si="4"/>
        <v>8.4999999999999911</v>
      </c>
      <c r="D33" s="3">
        <f t="shared" si="0"/>
        <v>61.029879987499996</v>
      </c>
      <c r="E33" s="3">
        <f t="shared" si="1"/>
        <v>27.228325072500027</v>
      </c>
      <c r="F33" s="3">
        <f t="shared" si="2"/>
        <v>33.801554914999961</v>
      </c>
    </row>
    <row r="34" spans="3:13" x14ac:dyDescent="0.2">
      <c r="C34" s="3">
        <f t="shared" si="4"/>
        <v>8.5999999999999908</v>
      </c>
      <c r="D34" s="3">
        <f t="shared" si="0"/>
        <v>61.031260683200003</v>
      </c>
      <c r="E34" s="3">
        <f t="shared" si="1"/>
        <v>26.784880695200044</v>
      </c>
      <c r="F34" s="3">
        <f t="shared" si="2"/>
        <v>34.246379987999958</v>
      </c>
    </row>
    <row r="35" spans="3:13" x14ac:dyDescent="0.2">
      <c r="C35" s="3">
        <f t="shared" si="4"/>
        <v>8.6999999999999904</v>
      </c>
      <c r="D35" s="3">
        <f t="shared" si="0"/>
        <v>61.045697092299996</v>
      </c>
      <c r="E35" s="3">
        <f t="shared" si="1"/>
        <v>26.354492031300026</v>
      </c>
      <c r="F35" s="3">
        <f t="shared" si="2"/>
        <v>34.691205060999955</v>
      </c>
    </row>
    <row r="36" spans="3:13" x14ac:dyDescent="0.2">
      <c r="C36" s="3">
        <f t="shared" si="4"/>
        <v>8.7999999999999901</v>
      </c>
      <c r="D36" s="3">
        <f t="shared" si="0"/>
        <v>61.073189214800003</v>
      </c>
      <c r="E36" s="3">
        <f t="shared" si="1"/>
        <v>25.937159080800058</v>
      </c>
      <c r="F36" s="3">
        <f t="shared" si="2"/>
        <v>35.136030133999952</v>
      </c>
    </row>
    <row r="37" spans="3:13" x14ac:dyDescent="0.2">
      <c r="C37" s="3">
        <f t="shared" si="4"/>
        <v>8.8999999999999897</v>
      </c>
      <c r="D37" s="3">
        <f t="shared" si="0"/>
        <v>61.113737050699989</v>
      </c>
      <c r="E37" s="3">
        <f t="shared" si="1"/>
        <v>25.532881843700039</v>
      </c>
      <c r="F37" s="3">
        <f t="shared" si="2"/>
        <v>35.580855206999949</v>
      </c>
    </row>
    <row r="38" spans="3:13" x14ac:dyDescent="0.2">
      <c r="C38" s="3">
        <f t="shared" si="4"/>
        <v>8.9999999999999893</v>
      </c>
      <c r="D38" s="3">
        <f t="shared" si="0"/>
        <v>61.167340599999996</v>
      </c>
      <c r="E38" s="3">
        <f t="shared" si="1"/>
        <v>25.141660320000057</v>
      </c>
      <c r="F38" s="3">
        <f t="shared" si="2"/>
        <v>36.025680279999953</v>
      </c>
    </row>
    <row r="39" spans="3:13" x14ac:dyDescent="0.2">
      <c r="C39" s="3">
        <f t="shared" si="4"/>
        <v>9.099999999999989</v>
      </c>
      <c r="D39" s="3">
        <f t="shared" si="0"/>
        <v>61.233999862700003</v>
      </c>
      <c r="E39" s="3">
        <f t="shared" si="1"/>
        <v>24.763494509700038</v>
      </c>
      <c r="F39" s="3">
        <f t="shared" si="2"/>
        <v>36.47050535299995</v>
      </c>
      <c r="K39" t="s">
        <v>23</v>
      </c>
      <c r="L39">
        <f>'Time-Cost Curve'!C11</f>
        <v>9.9333333333333336</v>
      </c>
      <c r="M39">
        <v>80</v>
      </c>
    </row>
    <row r="40" spans="3:13" x14ac:dyDescent="0.2">
      <c r="C40" s="3">
        <f t="shared" si="4"/>
        <v>9.1999999999999886</v>
      </c>
      <c r="D40" s="3">
        <f t="shared" si="0"/>
        <v>61.313714838799989</v>
      </c>
      <c r="E40" s="3">
        <f t="shared" si="1"/>
        <v>24.398384412800056</v>
      </c>
      <c r="F40" s="3">
        <f t="shared" si="2"/>
        <v>36.915330425999947</v>
      </c>
      <c r="K40" t="s">
        <v>24</v>
      </c>
      <c r="L40">
        <f>-(H3)/(2*H2)</f>
        <v>8.5394245863270868</v>
      </c>
      <c r="M40">
        <v>80</v>
      </c>
    </row>
    <row r="41" spans="3:13" ht="12" customHeight="1" x14ac:dyDescent="0.2">
      <c r="C41" s="3">
        <f t="shared" si="4"/>
        <v>9.2999999999999883</v>
      </c>
      <c r="D41" s="3">
        <f t="shared" si="0"/>
        <v>61.406485528299996</v>
      </c>
      <c r="E41" s="3">
        <f t="shared" si="1"/>
        <v>24.046330029300037</v>
      </c>
      <c r="F41" s="3">
        <f t="shared" si="2"/>
        <v>37.360155498999944</v>
      </c>
    </row>
    <row r="42" spans="3:13" x14ac:dyDescent="0.2">
      <c r="C42" s="3">
        <f t="shared" si="4"/>
        <v>9.3999999999999879</v>
      </c>
      <c r="D42" s="3">
        <f t="shared" si="0"/>
        <v>61.512311931199989</v>
      </c>
      <c r="E42" s="3">
        <f t="shared" si="1"/>
        <v>23.707331359200026</v>
      </c>
      <c r="F42" s="3">
        <f t="shared" si="2"/>
        <v>37.804980571999941</v>
      </c>
    </row>
    <row r="43" spans="3:13" x14ac:dyDescent="0.2">
      <c r="C43" s="3">
        <f t="shared" si="4"/>
        <v>9.4999999999999876</v>
      </c>
      <c r="D43" s="3">
        <f t="shared" si="0"/>
        <v>61.631194047499996</v>
      </c>
      <c r="E43" s="3">
        <f t="shared" si="1"/>
        <v>23.38138840250005</v>
      </c>
      <c r="F43" s="3">
        <f t="shared" si="2"/>
        <v>38.249805644999945</v>
      </c>
    </row>
    <row r="44" spans="3:13" x14ac:dyDescent="0.2">
      <c r="C44" s="3">
        <f t="shared" si="4"/>
        <v>9.5999999999999872</v>
      </c>
      <c r="D44" s="3">
        <f t="shared" si="0"/>
        <v>61.763131877199982</v>
      </c>
      <c r="E44" s="3">
        <f t="shared" si="1"/>
        <v>23.068501159200025</v>
      </c>
      <c r="F44" s="3">
        <f t="shared" si="2"/>
        <v>38.694630717999942</v>
      </c>
    </row>
    <row r="45" spans="3:13" x14ac:dyDescent="0.2">
      <c r="C45" s="3">
        <f t="shared" si="4"/>
        <v>9.6999999999999869</v>
      </c>
      <c r="D45" s="3">
        <f t="shared" si="0"/>
        <v>61.908125420299982</v>
      </c>
      <c r="E45" s="3">
        <f t="shared" si="1"/>
        <v>22.768669629300035</v>
      </c>
      <c r="F45" s="3">
        <f t="shared" si="2"/>
        <v>39.139455790999939</v>
      </c>
    </row>
    <row r="46" spans="3:13" x14ac:dyDescent="0.2">
      <c r="C46" s="3">
        <f t="shared" si="4"/>
        <v>9.7999999999999865</v>
      </c>
      <c r="D46" s="3">
        <f t="shared" si="0"/>
        <v>62.066174676799974</v>
      </c>
      <c r="E46" s="3">
        <f t="shared" si="1"/>
        <v>22.481893812800024</v>
      </c>
      <c r="F46" s="3">
        <f t="shared" si="2"/>
        <v>39.584280863999936</v>
      </c>
    </row>
    <row r="47" spans="3:13" x14ac:dyDescent="0.2">
      <c r="C47" s="3">
        <f t="shared" si="4"/>
        <v>9.8999999999999861</v>
      </c>
      <c r="D47" s="3">
        <f t="shared" si="0"/>
        <v>62.237279646699982</v>
      </c>
      <c r="E47" s="3">
        <f t="shared" si="1"/>
        <v>22.208173709700048</v>
      </c>
      <c r="F47" s="3">
        <f t="shared" si="2"/>
        <v>40.029105936999933</v>
      </c>
    </row>
    <row r="48" spans="3:13" x14ac:dyDescent="0.2">
      <c r="C48" s="3">
        <f t="shared" si="4"/>
        <v>9.9999999999999858</v>
      </c>
      <c r="D48" s="3">
        <f t="shared" si="0"/>
        <v>62.421440329999967</v>
      </c>
      <c r="E48" s="3">
        <f t="shared" si="1"/>
        <v>21.947509320000023</v>
      </c>
      <c r="F48" s="3">
        <f t="shared" si="2"/>
        <v>40.473931009999937</v>
      </c>
    </row>
    <row r="49" spans="3:6" x14ac:dyDescent="0.2">
      <c r="C49" s="3">
        <f t="shared" si="4"/>
        <v>10.099999999999985</v>
      </c>
      <c r="D49" s="3">
        <f t="shared" si="0"/>
        <v>62.618656726699967</v>
      </c>
      <c r="E49" s="3">
        <f t="shared" si="1"/>
        <v>21.699900643700033</v>
      </c>
      <c r="F49" s="3">
        <f t="shared" si="2"/>
        <v>40.918756082999934</v>
      </c>
    </row>
    <row r="50" spans="3:6" x14ac:dyDescent="0.2">
      <c r="C50" s="3">
        <f t="shared" si="4"/>
        <v>10.199999999999985</v>
      </c>
      <c r="D50" s="3">
        <f t="shared" si="0"/>
        <v>62.82892883679996</v>
      </c>
      <c r="E50" s="3">
        <f t="shared" si="1"/>
        <v>21.465347680800022</v>
      </c>
      <c r="F50" s="3">
        <f t="shared" si="2"/>
        <v>41.363581155999931</v>
      </c>
    </row>
    <row r="51" spans="3:6" x14ac:dyDescent="0.2">
      <c r="C51" s="3">
        <f t="shared" si="4"/>
        <v>10.299999999999985</v>
      </c>
      <c r="D51" s="3">
        <f t="shared" si="0"/>
        <v>63.05225666029996</v>
      </c>
      <c r="E51" s="3">
        <f t="shared" si="1"/>
        <v>21.243850431300032</v>
      </c>
      <c r="F51" s="3">
        <f t="shared" si="2"/>
        <v>41.808406228999928</v>
      </c>
    </row>
    <row r="52" spans="3:6" x14ac:dyDescent="0.2">
      <c r="C52" s="3">
        <f t="shared" si="4"/>
        <v>10.399999999999984</v>
      </c>
      <c r="D52" s="3">
        <f t="shared" si="0"/>
        <v>63.288640197199967</v>
      </c>
      <c r="E52" s="3">
        <f t="shared" si="1"/>
        <v>21.035408895200021</v>
      </c>
      <c r="F52" s="3">
        <f t="shared" si="2"/>
        <v>42.253231301999925</v>
      </c>
    </row>
    <row r="53" spans="3:6" x14ac:dyDescent="0.2">
      <c r="C53" s="3">
        <f t="shared" si="4"/>
        <v>10.499999999999984</v>
      </c>
      <c r="D53" s="3">
        <f t="shared" si="0"/>
        <v>63.538079447499968</v>
      </c>
      <c r="E53" s="3">
        <f t="shared" si="1"/>
        <v>20.840023072500045</v>
      </c>
      <c r="F53" s="3">
        <f t="shared" si="2"/>
        <v>42.698056374999929</v>
      </c>
    </row>
    <row r="54" spans="3:6" x14ac:dyDescent="0.2">
      <c r="C54" s="3">
        <f t="shared" si="4"/>
        <v>10.599999999999984</v>
      </c>
      <c r="D54" s="3">
        <f t="shared" si="0"/>
        <v>63.80057441119996</v>
      </c>
      <c r="E54" s="3">
        <f t="shared" si="1"/>
        <v>20.65769296320002</v>
      </c>
      <c r="F54" s="3">
        <f t="shared" si="2"/>
        <v>43.142881447999926</v>
      </c>
    </row>
    <row r="55" spans="3:6" x14ac:dyDescent="0.2">
      <c r="C55" s="3">
        <f t="shared" si="4"/>
        <v>10.699999999999983</v>
      </c>
      <c r="D55" s="3">
        <f t="shared" si="0"/>
        <v>64.076125088299946</v>
      </c>
      <c r="E55" s="3">
        <f t="shared" si="1"/>
        <v>20.48841856730003</v>
      </c>
      <c r="F55" s="3">
        <f t="shared" si="2"/>
        <v>43.587706520999923</v>
      </c>
    </row>
    <row r="56" spans="3:6" x14ac:dyDescent="0.2">
      <c r="C56" s="3">
        <f t="shared" si="4"/>
        <v>10.799999999999983</v>
      </c>
      <c r="D56" s="3">
        <f t="shared" si="0"/>
        <v>64.364731478799953</v>
      </c>
      <c r="E56" s="3">
        <f t="shared" si="1"/>
        <v>20.332199884800019</v>
      </c>
      <c r="F56" s="3">
        <f t="shared" si="2"/>
        <v>44.03253159399992</v>
      </c>
    </row>
    <row r="57" spans="3:6" x14ac:dyDescent="0.2">
      <c r="C57" s="3">
        <f t="shared" si="4"/>
        <v>10.899999999999983</v>
      </c>
      <c r="D57" s="3">
        <f t="shared" si="0"/>
        <v>64.666393582699939</v>
      </c>
      <c r="E57" s="3">
        <f t="shared" si="1"/>
        <v>20.189036915700029</v>
      </c>
      <c r="F57" s="3">
        <f t="shared" si="2"/>
        <v>44.477356666999917</v>
      </c>
    </row>
    <row r="58" spans="3:6" x14ac:dyDescent="0.2">
      <c r="C58" s="3">
        <f t="shared" si="4"/>
        <v>10.999999999999982</v>
      </c>
      <c r="D58" s="3">
        <f t="shared" si="0"/>
        <v>64.981111399999946</v>
      </c>
      <c r="E58" s="3">
        <f t="shared" si="1"/>
        <v>20.058929660000018</v>
      </c>
      <c r="F58" s="3">
        <f t="shared" si="2"/>
        <v>44.922181739999921</v>
      </c>
    </row>
    <row r="59" spans="3:6" x14ac:dyDescent="0.2">
      <c r="C59" s="3">
        <f t="shared" si="4"/>
        <v>11.099999999999982</v>
      </c>
      <c r="D59" s="3">
        <f t="shared" si="0"/>
        <v>65.308884930699932</v>
      </c>
      <c r="E59" s="3">
        <f t="shared" si="1"/>
        <v>19.9418781177</v>
      </c>
      <c r="F59" s="3">
        <f t="shared" si="2"/>
        <v>45.367006812999918</v>
      </c>
    </row>
    <row r="60" spans="3:6" x14ac:dyDescent="0.2">
      <c r="C60" s="3">
        <f t="shared" si="4"/>
        <v>11.199999999999982</v>
      </c>
      <c r="D60" s="3">
        <f t="shared" si="0"/>
        <v>65.649714174799939</v>
      </c>
      <c r="E60" s="3">
        <f t="shared" si="1"/>
        <v>19.837882288800017</v>
      </c>
      <c r="F60" s="3">
        <f t="shared" si="2"/>
        <v>45.811831885999915</v>
      </c>
    </row>
    <row r="61" spans="3:6" x14ac:dyDescent="0.2">
      <c r="C61" s="3">
        <f t="shared" si="4"/>
        <v>11.299999999999981</v>
      </c>
      <c r="D61" s="3">
        <f t="shared" si="0"/>
        <v>66.003599132299925</v>
      </c>
      <c r="E61" s="3">
        <f t="shared" si="1"/>
        <v>19.746942173299999</v>
      </c>
      <c r="F61" s="3">
        <f t="shared" si="2"/>
        <v>46.256656958999912</v>
      </c>
    </row>
    <row r="62" spans="3:6" x14ac:dyDescent="0.2">
      <c r="C62" s="3">
        <f t="shared" si="4"/>
        <v>11.399999999999981</v>
      </c>
      <c r="D62" s="3">
        <f t="shared" si="0"/>
        <v>66.370539803199932</v>
      </c>
      <c r="E62" s="3">
        <f t="shared" si="1"/>
        <v>19.669057771200016</v>
      </c>
      <c r="F62" s="3">
        <f t="shared" si="2"/>
        <v>46.701482031999909</v>
      </c>
    </row>
    <row r="63" spans="3:6" x14ac:dyDescent="0.2">
      <c r="C63" s="3">
        <f t="shared" si="4"/>
        <v>11.49999999999998</v>
      </c>
      <c r="D63" s="3">
        <f t="shared" si="0"/>
        <v>66.750536187499932</v>
      </c>
      <c r="E63" s="3">
        <f t="shared" si="1"/>
        <v>19.604229082499998</v>
      </c>
      <c r="F63" s="3">
        <f t="shared" si="2"/>
        <v>47.146307104999913</v>
      </c>
    </row>
    <row r="64" spans="3:6" x14ac:dyDescent="0.2">
      <c r="C64" s="3">
        <f t="shared" si="4"/>
        <v>11.59999999999998</v>
      </c>
      <c r="D64" s="3">
        <f t="shared" si="0"/>
        <v>67.143588285199925</v>
      </c>
      <c r="E64" s="3">
        <f t="shared" si="1"/>
        <v>19.552456107200015</v>
      </c>
      <c r="F64" s="3">
        <f t="shared" si="2"/>
        <v>47.59113217799991</v>
      </c>
    </row>
    <row r="65" spans="3:6" x14ac:dyDescent="0.2">
      <c r="C65" s="3">
        <f t="shared" si="4"/>
        <v>11.69999999999998</v>
      </c>
      <c r="D65" s="3">
        <f t="shared" si="0"/>
        <v>67.549696096299911</v>
      </c>
      <c r="E65" s="3">
        <f t="shared" si="1"/>
        <v>19.513738845299997</v>
      </c>
      <c r="F65" s="3">
        <f t="shared" si="2"/>
        <v>48.035957250999907</v>
      </c>
    </row>
    <row r="66" spans="3:6" x14ac:dyDescent="0.2">
      <c r="C66" s="3">
        <f>C65+0.1</f>
        <v>11.799999999999979</v>
      </c>
      <c r="D66" s="3">
        <f t="shared" si="0"/>
        <v>67.968859620799918</v>
      </c>
      <c r="E66" s="3">
        <f t="shared" si="1"/>
        <v>19.4880772968</v>
      </c>
      <c r="F66" s="3">
        <f t="shared" si="2"/>
        <v>48.480782323999904</v>
      </c>
    </row>
    <row r="67" spans="3:6" x14ac:dyDescent="0.2">
      <c r="C67" s="3">
        <f t="shared" si="4"/>
        <v>11.899999999999979</v>
      </c>
      <c r="D67" s="3">
        <f t="shared" si="0"/>
        <v>68.401078858699918</v>
      </c>
      <c r="E67" s="3">
        <f t="shared" si="1"/>
        <v>19.475471461699996</v>
      </c>
      <c r="F67" s="3">
        <f t="shared" si="2"/>
        <v>48.925607396999901</v>
      </c>
    </row>
    <row r="68" spans="3:6" x14ac:dyDescent="0.2">
      <c r="C68" s="3">
        <f t="shared" si="4"/>
        <v>11.999999999999979</v>
      </c>
      <c r="D68" s="3">
        <f t="shared" si="0"/>
        <v>68.846353809999911</v>
      </c>
      <c r="E68" s="3">
        <f t="shared" si="1"/>
        <v>19.475921340000014</v>
      </c>
      <c r="F68" s="3">
        <f t="shared" si="2"/>
        <v>49.370432469999905</v>
      </c>
    </row>
    <row r="69" spans="3:6" x14ac:dyDescent="0.2">
      <c r="C69" s="3">
        <f t="shared" si="4"/>
        <v>12.099999999999978</v>
      </c>
      <c r="D69" s="3">
        <f t="shared" si="0"/>
        <v>69.304684474699897</v>
      </c>
      <c r="E69" s="3">
        <f t="shared" si="1"/>
        <v>19.489426931699995</v>
      </c>
      <c r="F69" s="3">
        <f t="shared" si="2"/>
        <v>49.815257542999902</v>
      </c>
    </row>
    <row r="70" spans="3:6" x14ac:dyDescent="0.2">
      <c r="C70" s="3">
        <f t="shared" si="4"/>
        <v>12.199999999999978</v>
      </c>
      <c r="D70" s="3">
        <f t="shared" si="0"/>
        <v>69.776070852799904</v>
      </c>
      <c r="E70" s="3">
        <f t="shared" si="1"/>
        <v>19.515988236799998</v>
      </c>
      <c r="F70" s="3">
        <f t="shared" si="2"/>
        <v>50.260082615999899</v>
      </c>
    </row>
    <row r="71" spans="3:6" x14ac:dyDescent="0.2">
      <c r="C71" s="3">
        <f t="shared" si="4"/>
        <v>12.299999999999978</v>
      </c>
      <c r="D71" s="3">
        <f t="shared" si="0"/>
        <v>70.26051294429989</v>
      </c>
      <c r="E71" s="3">
        <f t="shared" si="1"/>
        <v>19.55560525529998</v>
      </c>
      <c r="F71" s="3">
        <f t="shared" si="2"/>
        <v>50.704907688999896</v>
      </c>
    </row>
    <row r="72" spans="3:6" x14ac:dyDescent="0.2">
      <c r="C72" s="3">
        <f t="shared" si="4"/>
        <v>12.399999999999977</v>
      </c>
      <c r="D72" s="3">
        <f t="shared" si="0"/>
        <v>70.758010749199883</v>
      </c>
      <c r="E72" s="3">
        <f t="shared" si="1"/>
        <v>19.608277987199997</v>
      </c>
      <c r="F72" s="3">
        <f t="shared" si="2"/>
        <v>51.149732761999893</v>
      </c>
    </row>
    <row r="73" spans="3:6" x14ac:dyDescent="0.2">
      <c r="C73" s="3">
        <f t="shared" si="4"/>
        <v>12.499999999999977</v>
      </c>
      <c r="D73" s="3">
        <f t="shared" ref="D73:D98" si="5">$H$2*C73*C73 +$H$3*C73+$H$4</f>
        <v>71.268564267499869</v>
      </c>
      <c r="E73" s="3">
        <f t="shared" ref="E73:E98" si="6">$E$2*C73*C73 +$E$3*C73+$E$4</f>
        <v>19.674006432499979</v>
      </c>
      <c r="F73" s="3">
        <f t="shared" ref="F73:F98" si="7">$F$2*C73 +$F$3</f>
        <v>51.594557834999897</v>
      </c>
    </row>
    <row r="74" spans="3:6" x14ac:dyDescent="0.2">
      <c r="C74" s="3">
        <f t="shared" si="4"/>
        <v>12.599999999999977</v>
      </c>
      <c r="D74" s="3">
        <f t="shared" si="5"/>
        <v>71.79217349919989</v>
      </c>
      <c r="E74" s="3">
        <f t="shared" si="6"/>
        <v>19.752790591199997</v>
      </c>
      <c r="F74" s="3">
        <f t="shared" si="7"/>
        <v>52.039382907999894</v>
      </c>
    </row>
    <row r="75" spans="3:6" x14ac:dyDescent="0.2">
      <c r="C75" s="3">
        <f t="shared" si="4"/>
        <v>12.699999999999976</v>
      </c>
      <c r="D75" s="3">
        <f t="shared" si="5"/>
        <v>72.328838444299862</v>
      </c>
      <c r="E75" s="3">
        <f t="shared" si="6"/>
        <v>19.844630463299964</v>
      </c>
      <c r="F75" s="3">
        <f t="shared" si="7"/>
        <v>52.484207980999891</v>
      </c>
    </row>
    <row r="76" spans="3:6" x14ac:dyDescent="0.2">
      <c r="C76" s="3">
        <f t="shared" si="4"/>
        <v>12.799999999999976</v>
      </c>
      <c r="D76" s="3">
        <f t="shared" si="5"/>
        <v>72.878559102799855</v>
      </c>
      <c r="E76" s="3">
        <f t="shared" si="6"/>
        <v>19.949526048799953</v>
      </c>
      <c r="F76" s="3">
        <f t="shared" si="7"/>
        <v>52.929033053999888</v>
      </c>
    </row>
    <row r="77" spans="3:6" x14ac:dyDescent="0.2">
      <c r="C77" s="3">
        <f t="shared" si="4"/>
        <v>12.899999999999975</v>
      </c>
      <c r="D77" s="3">
        <f t="shared" si="5"/>
        <v>73.441335474699869</v>
      </c>
      <c r="E77" s="3">
        <f t="shared" si="6"/>
        <v>20.067477347699963</v>
      </c>
      <c r="F77" s="3">
        <f t="shared" si="7"/>
        <v>53.373858126999885</v>
      </c>
    </row>
    <row r="78" spans="3:6" x14ac:dyDescent="0.2">
      <c r="C78" s="3">
        <f t="shared" si="4"/>
        <v>12.999999999999975</v>
      </c>
      <c r="D78" s="3">
        <f t="shared" si="5"/>
        <v>74.017167559999862</v>
      </c>
      <c r="E78" s="3">
        <f t="shared" si="6"/>
        <v>20.198484359999952</v>
      </c>
      <c r="F78" s="3">
        <f t="shared" si="7"/>
        <v>53.818683199999889</v>
      </c>
    </row>
    <row r="79" spans="3:6" x14ac:dyDescent="0.2">
      <c r="C79" s="3">
        <f t="shared" si="4"/>
        <v>13.099999999999975</v>
      </c>
      <c r="D79" s="3">
        <f t="shared" si="5"/>
        <v>74.606055358699848</v>
      </c>
      <c r="E79" s="3">
        <f t="shared" si="6"/>
        <v>20.342547085699962</v>
      </c>
      <c r="F79" s="3">
        <f t="shared" si="7"/>
        <v>54.263508272999886</v>
      </c>
    </row>
    <row r="80" spans="3:6" x14ac:dyDescent="0.2">
      <c r="C80" s="3">
        <f t="shared" ref="C80:C98" si="8">C79+0.1</f>
        <v>13.199999999999974</v>
      </c>
      <c r="D80" s="3">
        <f t="shared" si="5"/>
        <v>75.207998870799841</v>
      </c>
      <c r="E80" s="3">
        <f t="shared" si="6"/>
        <v>20.499665524799951</v>
      </c>
      <c r="F80" s="3">
        <f t="shared" si="7"/>
        <v>54.708333345999883</v>
      </c>
    </row>
    <row r="81" spans="3:6" x14ac:dyDescent="0.2">
      <c r="C81" s="3">
        <f t="shared" si="8"/>
        <v>13.299999999999974</v>
      </c>
      <c r="D81" s="3">
        <f t="shared" si="5"/>
        <v>75.822998096299855</v>
      </c>
      <c r="E81" s="3">
        <f t="shared" si="6"/>
        <v>20.669839677299962</v>
      </c>
      <c r="F81" s="3">
        <f t="shared" si="7"/>
        <v>55.15315841899988</v>
      </c>
    </row>
    <row r="82" spans="3:6" x14ac:dyDescent="0.2">
      <c r="C82" s="3">
        <f t="shared" si="8"/>
        <v>13.399999999999974</v>
      </c>
      <c r="D82" s="3">
        <f t="shared" si="5"/>
        <v>76.451053035199848</v>
      </c>
      <c r="E82" s="3">
        <f t="shared" si="6"/>
        <v>20.85306954319995</v>
      </c>
      <c r="F82" s="3">
        <f t="shared" si="7"/>
        <v>55.597983491999877</v>
      </c>
    </row>
    <row r="83" spans="3:6" x14ac:dyDescent="0.2">
      <c r="C83" s="3">
        <f t="shared" si="8"/>
        <v>13.499999999999973</v>
      </c>
      <c r="D83" s="3">
        <f t="shared" si="5"/>
        <v>77.09216368749982</v>
      </c>
      <c r="E83" s="3">
        <f t="shared" si="6"/>
        <v>21.049355122499946</v>
      </c>
      <c r="F83" s="3">
        <f t="shared" si="7"/>
        <v>56.042808564999881</v>
      </c>
    </row>
    <row r="84" spans="3:6" x14ac:dyDescent="0.2">
      <c r="C84" s="3">
        <f t="shared" si="8"/>
        <v>13.599999999999973</v>
      </c>
      <c r="D84" s="3">
        <f t="shared" si="5"/>
        <v>77.746330053199799</v>
      </c>
      <c r="E84" s="3">
        <f t="shared" si="6"/>
        <v>21.258696415199921</v>
      </c>
      <c r="F84" s="3">
        <f t="shared" si="7"/>
        <v>56.487633637999878</v>
      </c>
    </row>
    <row r="85" spans="3:6" x14ac:dyDescent="0.2">
      <c r="C85" s="3">
        <f t="shared" si="8"/>
        <v>13.699999999999973</v>
      </c>
      <c r="D85" s="3">
        <f t="shared" si="5"/>
        <v>78.413552132299827</v>
      </c>
      <c r="E85" s="3">
        <f t="shared" si="6"/>
        <v>21.481093421299946</v>
      </c>
      <c r="F85" s="3">
        <f t="shared" si="7"/>
        <v>56.932458710999875</v>
      </c>
    </row>
    <row r="86" spans="3:6" x14ac:dyDescent="0.2">
      <c r="C86" s="3">
        <f t="shared" si="8"/>
        <v>13.799999999999972</v>
      </c>
      <c r="D86" s="3">
        <f t="shared" si="5"/>
        <v>79.093829924799806</v>
      </c>
      <c r="E86" s="3">
        <f t="shared" si="6"/>
        <v>21.71654614079992</v>
      </c>
      <c r="F86" s="3">
        <f t="shared" si="7"/>
        <v>57.377283783999872</v>
      </c>
    </row>
    <row r="87" spans="3:6" x14ac:dyDescent="0.2">
      <c r="C87" s="3">
        <f t="shared" si="8"/>
        <v>13.899999999999972</v>
      </c>
      <c r="D87" s="3">
        <f t="shared" si="5"/>
        <v>79.787163430699806</v>
      </c>
      <c r="E87" s="3">
        <f t="shared" si="6"/>
        <v>21.965054573699945</v>
      </c>
      <c r="F87" s="3">
        <f t="shared" si="7"/>
        <v>57.822108856999876</v>
      </c>
    </row>
    <row r="88" spans="3:6" x14ac:dyDescent="0.2">
      <c r="C88" s="3">
        <f t="shared" si="8"/>
        <v>13.999999999999972</v>
      </c>
      <c r="D88" s="3">
        <f t="shared" si="5"/>
        <v>80.493552649999813</v>
      </c>
      <c r="E88" s="3">
        <f t="shared" si="6"/>
        <v>22.226618719999919</v>
      </c>
      <c r="F88" s="3">
        <f t="shared" si="7"/>
        <v>58.266933929999873</v>
      </c>
    </row>
    <row r="89" spans="3:6" x14ac:dyDescent="0.2">
      <c r="C89" s="3">
        <f t="shared" si="8"/>
        <v>14.099999999999971</v>
      </c>
      <c r="D89" s="3">
        <f t="shared" si="5"/>
        <v>81.212997582699799</v>
      </c>
      <c r="E89" s="3">
        <f t="shared" si="6"/>
        <v>22.50123857969993</v>
      </c>
      <c r="F89" s="3">
        <f t="shared" si="7"/>
        <v>58.711759002999869</v>
      </c>
    </row>
    <row r="90" spans="3:6" x14ac:dyDescent="0.2">
      <c r="C90" s="3">
        <f t="shared" si="8"/>
        <v>14.199999999999971</v>
      </c>
      <c r="D90" s="3">
        <f t="shared" si="5"/>
        <v>81.945498228799764</v>
      </c>
      <c r="E90" s="3">
        <f t="shared" si="6"/>
        <v>22.78891415279989</v>
      </c>
      <c r="F90" s="3">
        <f t="shared" si="7"/>
        <v>59.156584075999866</v>
      </c>
    </row>
    <row r="91" spans="3:6" x14ac:dyDescent="0.2">
      <c r="C91" s="3">
        <f t="shared" si="8"/>
        <v>14.299999999999971</v>
      </c>
      <c r="D91" s="3">
        <f t="shared" si="5"/>
        <v>82.691054588299764</v>
      </c>
      <c r="E91" s="3">
        <f t="shared" si="6"/>
        <v>23.089645439299915</v>
      </c>
      <c r="F91" s="3">
        <f t="shared" si="7"/>
        <v>59.601409148999863</v>
      </c>
    </row>
    <row r="92" spans="3:6" x14ac:dyDescent="0.2">
      <c r="C92" s="3">
        <f t="shared" si="8"/>
        <v>14.39999999999997</v>
      </c>
      <c r="D92" s="3">
        <f t="shared" si="5"/>
        <v>83.449666661199771</v>
      </c>
      <c r="E92" s="3">
        <f t="shared" si="6"/>
        <v>23.403432439199889</v>
      </c>
      <c r="F92" s="3">
        <f t="shared" si="7"/>
        <v>60.04623422199986</v>
      </c>
    </row>
    <row r="93" spans="3:6" x14ac:dyDescent="0.2">
      <c r="C93" s="3">
        <f t="shared" si="8"/>
        <v>14.49999999999997</v>
      </c>
      <c r="D93" s="3">
        <f t="shared" si="5"/>
        <v>84.221334447499757</v>
      </c>
      <c r="E93" s="3">
        <f t="shared" si="6"/>
        <v>23.730275152499871</v>
      </c>
      <c r="F93" s="3">
        <f t="shared" si="7"/>
        <v>60.491059294999864</v>
      </c>
    </row>
    <row r="94" spans="3:6" x14ac:dyDescent="0.2">
      <c r="C94" s="3">
        <f t="shared" si="8"/>
        <v>14.599999999999969</v>
      </c>
      <c r="D94" s="3">
        <f t="shared" si="5"/>
        <v>85.00605794719975</v>
      </c>
      <c r="E94" s="3">
        <f t="shared" si="6"/>
        <v>24.070173579199889</v>
      </c>
      <c r="F94" s="3">
        <f t="shared" si="7"/>
        <v>60.935884367999854</v>
      </c>
    </row>
    <row r="95" spans="3:6" x14ac:dyDescent="0.2">
      <c r="C95" s="3">
        <f t="shared" si="8"/>
        <v>14.699999999999969</v>
      </c>
      <c r="D95" s="3">
        <f t="shared" si="5"/>
        <v>85.80383716029975</v>
      </c>
      <c r="E95" s="3">
        <f t="shared" si="6"/>
        <v>24.423127719299885</v>
      </c>
      <c r="F95" s="3">
        <f t="shared" si="7"/>
        <v>61.380709440999858</v>
      </c>
    </row>
    <row r="96" spans="3:6" x14ac:dyDescent="0.2">
      <c r="C96" s="3">
        <f t="shared" si="8"/>
        <v>14.799999999999969</v>
      </c>
      <c r="D96" s="3">
        <f t="shared" si="5"/>
        <v>86.614672086799757</v>
      </c>
      <c r="E96" s="3">
        <f t="shared" si="6"/>
        <v>24.789137572799888</v>
      </c>
      <c r="F96" s="3">
        <f t="shared" si="7"/>
        <v>61.825534513999862</v>
      </c>
    </row>
    <row r="97" spans="3:6" x14ac:dyDescent="0.2">
      <c r="C97" s="3">
        <f t="shared" si="8"/>
        <v>14.899999999999968</v>
      </c>
      <c r="D97" s="3">
        <f t="shared" si="5"/>
        <v>87.438562726699715</v>
      </c>
      <c r="E97" s="3">
        <f t="shared" si="6"/>
        <v>25.168203139699841</v>
      </c>
      <c r="F97" s="3">
        <f t="shared" si="7"/>
        <v>62.270359586999852</v>
      </c>
    </row>
    <row r="98" spans="3:6" x14ac:dyDescent="0.2">
      <c r="C98" s="3">
        <f t="shared" si="8"/>
        <v>14.999999999999968</v>
      </c>
      <c r="D98" s="3">
        <f t="shared" si="5"/>
        <v>88.275509079999708</v>
      </c>
      <c r="E98" s="3">
        <f t="shared" si="6"/>
        <v>25.560324419999858</v>
      </c>
      <c r="F98" s="3">
        <f t="shared" si="7"/>
        <v>62.715184659999856</v>
      </c>
    </row>
    <row r="99" spans="3:6" x14ac:dyDescent="0.2">
      <c r="C99" s="3"/>
      <c r="D99" s="3"/>
      <c r="E99" s="3"/>
      <c r="F99" s="3"/>
    </row>
    <row r="100" spans="3:6" x14ac:dyDescent="0.2">
      <c r="C100" s="3"/>
      <c r="D100" s="3"/>
      <c r="E100" s="3"/>
      <c r="F100" s="3"/>
    </row>
    <row r="101" spans="3:6" x14ac:dyDescent="0.2">
      <c r="C101" s="3"/>
    </row>
    <row r="102" spans="3:6" x14ac:dyDescent="0.2">
      <c r="C102" s="3"/>
    </row>
    <row r="103" spans="3:6" x14ac:dyDescent="0.2">
      <c r="C103" s="3"/>
    </row>
    <row r="104" spans="3:6" x14ac:dyDescent="0.2">
      <c r="C104" s="3"/>
    </row>
    <row r="105" spans="3:6" x14ac:dyDescent="0.2">
      <c r="C105" s="3"/>
    </row>
    <row r="106" spans="3:6" x14ac:dyDescent="0.2">
      <c r="C106" s="3"/>
    </row>
    <row r="107" spans="3:6" x14ac:dyDescent="0.2">
      <c r="C107" s="3"/>
    </row>
    <row r="108" spans="3:6" x14ac:dyDescent="0.2">
      <c r="C108" s="3"/>
    </row>
    <row r="109" spans="3:6" x14ac:dyDescent="0.2">
      <c r="C109" s="3"/>
    </row>
    <row r="110" spans="3:6" x14ac:dyDescent="0.2">
      <c r="C110" s="3"/>
    </row>
    <row r="111" spans="3:6" x14ac:dyDescent="0.2">
      <c r="C111" s="3"/>
    </row>
    <row r="112" spans="3:6" x14ac:dyDescent="0.2">
      <c r="C112" s="3"/>
    </row>
    <row r="113" spans="3:3" x14ac:dyDescent="0.2">
      <c r="C113" s="3"/>
    </row>
    <row r="114" spans="3:3" x14ac:dyDescent="0.2">
      <c r="C114" s="3"/>
    </row>
    <row r="115" spans="3:3" x14ac:dyDescent="0.2">
      <c r="C115" s="3"/>
    </row>
    <row r="116" spans="3:3" x14ac:dyDescent="0.2">
      <c r="C116" s="3"/>
    </row>
    <row r="117" spans="3:3" x14ac:dyDescent="0.2">
      <c r="C117" s="3"/>
    </row>
    <row r="118" spans="3:3" x14ac:dyDescent="0.2">
      <c r="C118" s="3"/>
    </row>
    <row r="119" spans="3:3" x14ac:dyDescent="0.2">
      <c r="C119" s="3"/>
    </row>
    <row r="120" spans="3:3" x14ac:dyDescent="0.2">
      <c r="C120" s="3"/>
    </row>
    <row r="121" spans="3:3" x14ac:dyDescent="0.2">
      <c r="C121" s="3"/>
    </row>
    <row r="122" spans="3:3" x14ac:dyDescent="0.2">
      <c r="C122" s="3"/>
    </row>
    <row r="123" spans="3:3" x14ac:dyDescent="0.2">
      <c r="C123" s="3"/>
    </row>
    <row r="124" spans="3:3" x14ac:dyDescent="0.2">
      <c r="C124" s="3"/>
    </row>
    <row r="125" spans="3:3" x14ac:dyDescent="0.2">
      <c r="C125" s="3"/>
    </row>
    <row r="126" spans="3:3" x14ac:dyDescent="0.2">
      <c r="C126" s="3"/>
    </row>
    <row r="127" spans="3:3" x14ac:dyDescent="0.2">
      <c r="C127" s="3"/>
    </row>
    <row r="128" spans="3:3" x14ac:dyDescent="0.2">
      <c r="C128" s="3"/>
    </row>
    <row r="129" spans="3:3" x14ac:dyDescent="0.2">
      <c r="C129" s="3"/>
    </row>
    <row r="130" spans="3:3" x14ac:dyDescent="0.2">
      <c r="C130" s="3"/>
    </row>
    <row r="131" spans="3:3" x14ac:dyDescent="0.2">
      <c r="C131" s="3"/>
    </row>
    <row r="132" spans="3:3" x14ac:dyDescent="0.2">
      <c r="C132" s="3"/>
    </row>
    <row r="133" spans="3:3" x14ac:dyDescent="0.2">
      <c r="C133" s="3"/>
    </row>
    <row r="134" spans="3:3" x14ac:dyDescent="0.2">
      <c r="C134" s="3"/>
    </row>
    <row r="135" spans="3:3" x14ac:dyDescent="0.2">
      <c r="C135" s="3"/>
    </row>
    <row r="136" spans="3:3" x14ac:dyDescent="0.2">
      <c r="C136" s="3"/>
    </row>
    <row r="137" spans="3:3" x14ac:dyDescent="0.2">
      <c r="C137" s="3"/>
    </row>
    <row r="138" spans="3:3" x14ac:dyDescent="0.2">
      <c r="C138" s="3"/>
    </row>
    <row r="139" spans="3:3" x14ac:dyDescent="0.2">
      <c r="C139" s="3"/>
    </row>
    <row r="140" spans="3:3" x14ac:dyDescent="0.2">
      <c r="C140" s="3"/>
    </row>
    <row r="141" spans="3:3" x14ac:dyDescent="0.2">
      <c r="C141" s="3"/>
    </row>
    <row r="142" spans="3:3" x14ac:dyDescent="0.2">
      <c r="C142" s="3"/>
    </row>
    <row r="143" spans="3:3" x14ac:dyDescent="0.2">
      <c r="C143" s="3"/>
    </row>
    <row r="144" spans="3:3" x14ac:dyDescent="0.2">
      <c r="C144" s="3"/>
    </row>
    <row r="145" spans="3:3" x14ac:dyDescent="0.2">
      <c r="C145" s="3"/>
    </row>
    <row r="146" spans="3:3" x14ac:dyDescent="0.2">
      <c r="C146" s="3"/>
    </row>
    <row r="147" spans="3:3" x14ac:dyDescent="0.2">
      <c r="C147" s="3"/>
    </row>
    <row r="148" spans="3:3" x14ac:dyDescent="0.2">
      <c r="C148" s="3"/>
    </row>
    <row r="149" spans="3:3" x14ac:dyDescent="0.2">
      <c r="C149" s="3"/>
    </row>
    <row r="150" spans="3:3" x14ac:dyDescent="0.2">
      <c r="C150" s="3"/>
    </row>
    <row r="151" spans="3:3" x14ac:dyDescent="0.2">
      <c r="C151" s="3"/>
    </row>
    <row r="152" spans="3:3" x14ac:dyDescent="0.2">
      <c r="C152" s="3"/>
    </row>
    <row r="153" spans="3:3" x14ac:dyDescent="0.2">
      <c r="C153" s="3"/>
    </row>
    <row r="154" spans="3:3" x14ac:dyDescent="0.2">
      <c r="C154" s="3"/>
    </row>
    <row r="155" spans="3:3" x14ac:dyDescent="0.2">
      <c r="C155" s="3"/>
    </row>
    <row r="156" spans="3:3" x14ac:dyDescent="0.2">
      <c r="C156" s="3"/>
    </row>
    <row r="157" spans="3:3" x14ac:dyDescent="0.2">
      <c r="C157" s="3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57"/>
  <sheetViews>
    <sheetView topLeftCell="B1" workbookViewId="0">
      <selection activeCell="J48" sqref="J48"/>
    </sheetView>
  </sheetViews>
  <sheetFormatPr defaultRowHeight="12.75" x14ac:dyDescent="0.2"/>
  <cols>
    <col min="4" max="4" width="10" bestFit="1" customWidth="1"/>
    <col min="5" max="5" width="10.7109375" bestFit="1" customWidth="1"/>
    <col min="6" max="6" width="12.28515625" bestFit="1" customWidth="1"/>
    <col min="7" max="7" width="16.28515625" bestFit="1" customWidth="1"/>
  </cols>
  <sheetData>
    <row r="1" spans="3:9" x14ac:dyDescent="0.2">
      <c r="C1" s="1" t="s">
        <v>13</v>
      </c>
      <c r="E1" s="1" t="str">
        <f>Model!E1</f>
        <v>Direct Cost</v>
      </c>
      <c r="F1" s="1" t="str">
        <f>Model!F1</f>
        <v>Indirect cost</v>
      </c>
      <c r="G1" s="1" t="str">
        <f>Model!H1</f>
        <v>Total Cost</v>
      </c>
    </row>
    <row r="2" spans="3:9" x14ac:dyDescent="0.2">
      <c r="C2" s="1" t="s">
        <v>10</v>
      </c>
      <c r="E2" s="16">
        <f>Model!E2</f>
        <v>0.65278566999999998</v>
      </c>
      <c r="F2" s="16">
        <f>Model!F2</f>
        <v>4.4482507299999998</v>
      </c>
      <c r="G2" s="16">
        <f>Model!H2</f>
        <v>0.65278566999999998</v>
      </c>
    </row>
    <row r="3" spans="3:9" x14ac:dyDescent="0.2">
      <c r="C3" s="1" t="s">
        <v>11</v>
      </c>
      <c r="E3" s="16">
        <f>Model!E3</f>
        <v>-15.59707873</v>
      </c>
      <c r="F3" s="16">
        <f>Model!F3</f>
        <v>-4.0085762899999997</v>
      </c>
      <c r="G3" s="16">
        <f>Model!H3</f>
        <v>-11.148828</v>
      </c>
    </row>
    <row r="4" spans="3:9" x14ac:dyDescent="0.2">
      <c r="C4" s="1" t="s">
        <v>12</v>
      </c>
      <c r="E4" s="16">
        <f>Model!E4</f>
        <v>112.63972962</v>
      </c>
      <c r="F4" s="16"/>
      <c r="G4" s="16">
        <f>Model!H4</f>
        <v>108.63115333</v>
      </c>
    </row>
    <row r="6" spans="3:9" x14ac:dyDescent="0.2">
      <c r="C6" s="1"/>
      <c r="D6" s="1"/>
      <c r="E6" s="1"/>
      <c r="F6" s="1"/>
      <c r="G6" s="1"/>
      <c r="H6" s="1"/>
      <c r="I6" s="1"/>
    </row>
    <row r="7" spans="3:9" x14ac:dyDescent="0.2">
      <c r="C7" s="2" t="s">
        <v>0</v>
      </c>
      <c r="D7" s="2" t="s">
        <v>1</v>
      </c>
      <c r="E7" s="2" t="s">
        <v>2</v>
      </c>
      <c r="F7" s="2" t="s">
        <v>3</v>
      </c>
      <c r="G7" s="2" t="s">
        <v>14</v>
      </c>
    </row>
    <row r="8" spans="3:9" x14ac:dyDescent="0.2">
      <c r="C8" s="3">
        <v>6</v>
      </c>
      <c r="D8" s="3">
        <f>$G$2*C8*C8 +$G$3*C8+$G$4</f>
        <v>65.238469449999997</v>
      </c>
      <c r="E8" s="3">
        <f t="shared" ref="E8:E39" si="0">$E$2*C8*C8 +$E$3*C8+$E$4</f>
        <v>42.557541359999988</v>
      </c>
      <c r="F8" s="3">
        <f t="shared" ref="F8:F39" si="1">$F$2*C8 +$F$3</f>
        <v>22.680928089999998</v>
      </c>
      <c r="G8" s="3">
        <f t="shared" ref="G8:G72" si="2">D8/C8</f>
        <v>10.873078241666667</v>
      </c>
    </row>
    <row r="9" spans="3:9" x14ac:dyDescent="0.2">
      <c r="C9" s="3">
        <f t="shared" ref="C9:C40" si="3">C8+0.1</f>
        <v>6.1</v>
      </c>
      <c r="D9" s="3">
        <f t="shared" ref="D9:D72" si="4">$G$2*C9*C9 +$G$3*C9+$G$4</f>
        <v>64.913457310699997</v>
      </c>
      <c r="E9" s="3">
        <f t="shared" si="0"/>
        <v>41.787704147699998</v>
      </c>
      <c r="F9" s="3">
        <f t="shared" si="1"/>
        <v>23.125753162999995</v>
      </c>
      <c r="G9" s="3">
        <f t="shared" si="2"/>
        <v>10.641550378803279</v>
      </c>
    </row>
    <row r="10" spans="3:9" x14ac:dyDescent="0.2">
      <c r="C10" s="3">
        <f t="shared" si="3"/>
        <v>6.1999999999999993</v>
      </c>
      <c r="D10" s="3">
        <f t="shared" si="4"/>
        <v>64.601500884800004</v>
      </c>
      <c r="E10" s="3">
        <f t="shared" si="0"/>
        <v>41.030922648800015</v>
      </c>
      <c r="F10" s="3">
        <f t="shared" si="1"/>
        <v>23.570578235999996</v>
      </c>
      <c r="G10" s="3">
        <f t="shared" si="2"/>
        <v>10.419596916903227</v>
      </c>
    </row>
    <row r="11" spans="3:9" x14ac:dyDescent="0.2">
      <c r="C11" s="3">
        <f t="shared" si="3"/>
        <v>6.2999999999999989</v>
      </c>
      <c r="D11" s="3">
        <f t="shared" si="4"/>
        <v>64.302600172300004</v>
      </c>
      <c r="E11" s="3">
        <f>$E$2*C11*C11 +$E$3*C11+$E$4</f>
        <v>40.287196863300011</v>
      </c>
      <c r="F11" s="3">
        <f t="shared" si="1"/>
        <v>24.015403308999993</v>
      </c>
      <c r="G11" s="3">
        <f t="shared" si="2"/>
        <v>10.206761932111114</v>
      </c>
    </row>
    <row r="12" spans="3:9" x14ac:dyDescent="0.2">
      <c r="C12" s="3">
        <f t="shared" si="3"/>
        <v>6.3999999999999986</v>
      </c>
      <c r="D12" s="3">
        <f t="shared" si="4"/>
        <v>64.016755173200011</v>
      </c>
      <c r="E12" s="3">
        <f t="shared" si="0"/>
        <v>39.556526791200014</v>
      </c>
      <c r="F12" s="3">
        <f t="shared" si="1"/>
        <v>24.460228381999993</v>
      </c>
      <c r="G12" s="3">
        <f t="shared" si="2"/>
        <v>10.002617995812503</v>
      </c>
    </row>
    <row r="13" spans="3:9" x14ac:dyDescent="0.2">
      <c r="C13" s="3">
        <f t="shared" si="3"/>
        <v>6.4999999999999982</v>
      </c>
      <c r="D13" s="3">
        <f t="shared" si="4"/>
        <v>63.743965887500003</v>
      </c>
      <c r="E13" s="3">
        <f t="shared" si="0"/>
        <v>38.838912432500024</v>
      </c>
      <c r="F13" s="3">
        <f t="shared" si="1"/>
        <v>24.90505345499999</v>
      </c>
      <c r="G13" s="3">
        <f t="shared" si="2"/>
        <v>9.8067639826923116</v>
      </c>
    </row>
    <row r="14" spans="3:9" x14ac:dyDescent="0.2">
      <c r="C14" s="3">
        <f t="shared" si="3"/>
        <v>6.5999999999999979</v>
      </c>
      <c r="D14" s="3">
        <f t="shared" si="4"/>
        <v>63.484232315200011</v>
      </c>
      <c r="E14" s="3">
        <f t="shared" si="0"/>
        <v>38.134353787200013</v>
      </c>
      <c r="F14" s="3">
        <f t="shared" si="1"/>
        <v>25.349878527999987</v>
      </c>
      <c r="G14" s="3">
        <f t="shared" si="2"/>
        <v>9.6188230780606112</v>
      </c>
    </row>
    <row r="15" spans="3:9" x14ac:dyDescent="0.2">
      <c r="C15" s="3">
        <f t="shared" si="3"/>
        <v>6.6999999999999975</v>
      </c>
      <c r="D15" s="3">
        <f t="shared" si="4"/>
        <v>63.237554456300018</v>
      </c>
      <c r="E15" s="3">
        <f t="shared" si="0"/>
        <v>37.442850855300023</v>
      </c>
      <c r="F15" s="3">
        <f t="shared" si="1"/>
        <v>25.794703600999988</v>
      </c>
      <c r="G15" s="3">
        <f t="shared" si="2"/>
        <v>9.4384409636268725</v>
      </c>
    </row>
    <row r="16" spans="3:9" x14ac:dyDescent="0.2">
      <c r="C16" s="3">
        <f t="shared" si="3"/>
        <v>6.7999999999999972</v>
      </c>
      <c r="D16" s="3">
        <f t="shared" si="4"/>
        <v>63.00393231080001</v>
      </c>
      <c r="E16" s="3">
        <f t="shared" si="0"/>
        <v>36.764403636800026</v>
      </c>
      <c r="F16" s="3">
        <f t="shared" si="1"/>
        <v>26.239528673999985</v>
      </c>
      <c r="G16" s="3">
        <f t="shared" si="2"/>
        <v>9.2652841633529466</v>
      </c>
    </row>
    <row r="17" spans="3:7" x14ac:dyDescent="0.2">
      <c r="C17" s="3">
        <f t="shared" si="3"/>
        <v>6.8999999999999968</v>
      </c>
      <c r="D17" s="3">
        <f t="shared" si="4"/>
        <v>62.783365878700018</v>
      </c>
      <c r="E17" s="3">
        <f t="shared" si="0"/>
        <v>36.099012131700022</v>
      </c>
      <c r="F17" s="3">
        <f t="shared" si="1"/>
        <v>26.684353746999985</v>
      </c>
      <c r="G17" s="3">
        <f t="shared" si="2"/>
        <v>9.0990385331449346</v>
      </c>
    </row>
    <row r="18" spans="3:7" x14ac:dyDescent="0.2">
      <c r="C18" s="3">
        <f t="shared" si="3"/>
        <v>6.9999999999999964</v>
      </c>
      <c r="D18" s="3">
        <f t="shared" si="4"/>
        <v>62.57585516000001</v>
      </c>
      <c r="E18" s="3">
        <f t="shared" si="0"/>
        <v>35.44667634000001</v>
      </c>
      <c r="F18" s="3">
        <f t="shared" si="1"/>
        <v>27.129178819999982</v>
      </c>
      <c r="G18" s="3">
        <f t="shared" si="2"/>
        <v>8.9394078800000063</v>
      </c>
    </row>
    <row r="19" spans="3:7" x14ac:dyDescent="0.2">
      <c r="C19" s="3">
        <f t="shared" si="3"/>
        <v>7.0999999999999961</v>
      </c>
      <c r="D19" s="3">
        <f t="shared" si="4"/>
        <v>62.38140015470001</v>
      </c>
      <c r="E19" s="3">
        <f t="shared" si="0"/>
        <v>34.807396261700006</v>
      </c>
      <c r="F19" s="3">
        <f t="shared" si="1"/>
        <v>27.574003892999979</v>
      </c>
      <c r="G19" s="3">
        <f>D19/C19</f>
        <v>8.786112697845077</v>
      </c>
    </row>
    <row r="20" spans="3:7" x14ac:dyDescent="0.2">
      <c r="C20" s="3">
        <f t="shared" si="3"/>
        <v>7.1999999999999957</v>
      </c>
      <c r="D20" s="3">
        <f t="shared" si="4"/>
        <v>62.20000086280001</v>
      </c>
      <c r="E20" s="3">
        <f t="shared" si="0"/>
        <v>34.181171896800024</v>
      </c>
      <c r="F20" s="3">
        <f t="shared" si="1"/>
        <v>28.01882896599998</v>
      </c>
      <c r="G20" s="3">
        <f t="shared" si="2"/>
        <v>8.638889008722229</v>
      </c>
    </row>
    <row r="21" spans="3:7" x14ac:dyDescent="0.2">
      <c r="C21" s="3">
        <f t="shared" si="3"/>
        <v>7.2999999999999954</v>
      </c>
      <c r="D21" s="3">
        <f t="shared" si="4"/>
        <v>62.031657284300017</v>
      </c>
      <c r="E21" s="3">
        <f t="shared" si="0"/>
        <v>33.568003245300019</v>
      </c>
      <c r="F21" s="3">
        <f t="shared" si="1"/>
        <v>28.463654038999977</v>
      </c>
      <c r="G21" s="3">
        <f t="shared" si="2"/>
        <v>8.4974872992191859</v>
      </c>
    </row>
    <row r="22" spans="3:7" x14ac:dyDescent="0.2">
      <c r="C22" s="3">
        <f t="shared" si="3"/>
        <v>7.399999999999995</v>
      </c>
      <c r="D22" s="3">
        <f t="shared" si="4"/>
        <v>61.876369419200003</v>
      </c>
      <c r="E22" s="3">
        <f t="shared" si="0"/>
        <v>32.967890307200022</v>
      </c>
      <c r="F22" s="3">
        <f t="shared" si="1"/>
        <v>28.908479111999974</v>
      </c>
      <c r="G22" s="3">
        <f t="shared" si="2"/>
        <v>8.3616715431351416</v>
      </c>
    </row>
    <row r="23" spans="3:7" x14ac:dyDescent="0.2">
      <c r="C23" s="3">
        <f t="shared" si="3"/>
        <v>7.4999999999999947</v>
      </c>
      <c r="D23" s="3">
        <f t="shared" si="4"/>
        <v>61.73413726750001</v>
      </c>
      <c r="E23" s="3">
        <f t="shared" si="0"/>
        <v>32.380833082500033</v>
      </c>
      <c r="F23" s="3">
        <f t="shared" si="1"/>
        <v>29.353304184999978</v>
      </c>
      <c r="G23" s="3">
        <f t="shared" si="2"/>
        <v>8.2312183023333407</v>
      </c>
    </row>
    <row r="24" spans="3:7" x14ac:dyDescent="0.2">
      <c r="C24" s="3">
        <f t="shared" si="3"/>
        <v>7.5999999999999943</v>
      </c>
      <c r="D24" s="3">
        <f t="shared" si="4"/>
        <v>61.604960829200003</v>
      </c>
      <c r="E24" s="3">
        <f t="shared" si="0"/>
        <v>31.806831571200036</v>
      </c>
      <c r="F24" s="3">
        <f t="shared" si="1"/>
        <v>29.798129257999975</v>
      </c>
      <c r="G24" s="3">
        <f t="shared" si="2"/>
        <v>8.105915898578953</v>
      </c>
    </row>
    <row r="25" spans="3:7" x14ac:dyDescent="0.2">
      <c r="C25" s="3">
        <f t="shared" si="3"/>
        <v>7.699999999999994</v>
      </c>
      <c r="D25" s="3">
        <f t="shared" si="4"/>
        <v>61.48884010430001</v>
      </c>
      <c r="E25" s="3">
        <f t="shared" si="0"/>
        <v>31.245885773300031</v>
      </c>
      <c r="F25" s="3">
        <f t="shared" si="1"/>
        <v>30.242954330999972</v>
      </c>
      <c r="G25" s="3">
        <f t="shared" si="2"/>
        <v>7.9855636499090981</v>
      </c>
    </row>
    <row r="26" spans="3:7" x14ac:dyDescent="0.2">
      <c r="C26" s="3">
        <f t="shared" si="3"/>
        <v>7.7999999999999936</v>
      </c>
      <c r="D26" s="3">
        <f t="shared" si="4"/>
        <v>61.385775092800003</v>
      </c>
      <c r="E26" s="3">
        <f t="shared" si="0"/>
        <v>30.697995688800034</v>
      </c>
      <c r="F26" s="3">
        <f t="shared" si="1"/>
        <v>30.687779403999969</v>
      </c>
      <c r="G26" s="3">
        <f t="shared" si="2"/>
        <v>7.8699711657435962</v>
      </c>
    </row>
    <row r="27" spans="3:7" x14ac:dyDescent="0.2">
      <c r="C27" s="3">
        <f t="shared" si="3"/>
        <v>7.8999999999999932</v>
      </c>
      <c r="D27" s="3">
        <f t="shared" si="4"/>
        <v>61.29576579470001</v>
      </c>
      <c r="E27" s="3">
        <f t="shared" si="0"/>
        <v>30.16316131770003</v>
      </c>
      <c r="F27" s="3">
        <f t="shared" si="1"/>
        <v>31.132604476999965</v>
      </c>
      <c r="G27" s="3">
        <f t="shared" si="2"/>
        <v>7.7589576955316533</v>
      </c>
    </row>
    <row r="28" spans="3:7" x14ac:dyDescent="0.2">
      <c r="C28" s="3">
        <f t="shared" si="3"/>
        <v>7.9999999999999929</v>
      </c>
      <c r="D28" s="3">
        <f t="shared" si="4"/>
        <v>61.218812210000017</v>
      </c>
      <c r="E28" s="3">
        <f t="shared" si="0"/>
        <v>29.641382660000033</v>
      </c>
      <c r="F28" s="3">
        <f t="shared" si="1"/>
        <v>31.57742954999997</v>
      </c>
      <c r="G28" s="3">
        <f t="shared" si="2"/>
        <v>7.6523515262500093</v>
      </c>
    </row>
    <row r="29" spans="3:7" x14ac:dyDescent="0.2">
      <c r="C29" s="3">
        <f t="shared" si="3"/>
        <v>8.0999999999999925</v>
      </c>
      <c r="D29" s="3">
        <f t="shared" si="4"/>
        <v>61.15491433870001</v>
      </c>
      <c r="E29" s="3">
        <f t="shared" si="0"/>
        <v>29.132659715700044</v>
      </c>
      <c r="F29" s="3">
        <f t="shared" si="1"/>
        <v>32.022254622999967</v>
      </c>
      <c r="G29" s="3">
        <f t="shared" si="2"/>
        <v>7.5499894245308727</v>
      </c>
    </row>
    <row r="30" spans="3:7" x14ac:dyDescent="0.2">
      <c r="C30" s="3">
        <f t="shared" si="3"/>
        <v>8.1999999999999922</v>
      </c>
      <c r="D30" s="3">
        <f t="shared" si="4"/>
        <v>61.10407218080001</v>
      </c>
      <c r="E30" s="3">
        <f t="shared" si="0"/>
        <v>28.636992484800032</v>
      </c>
      <c r="F30" s="3">
        <f t="shared" si="1"/>
        <v>32.467079695999963</v>
      </c>
      <c r="G30" s="3">
        <f t="shared" si="2"/>
        <v>7.4517161196097641</v>
      </c>
    </row>
    <row r="31" spans="3:7" x14ac:dyDescent="0.2">
      <c r="C31" s="3">
        <f t="shared" si="3"/>
        <v>8.2999999999999918</v>
      </c>
      <c r="D31" s="3">
        <f t="shared" si="4"/>
        <v>61.066285736300003</v>
      </c>
      <c r="E31" s="3">
        <f t="shared" si="0"/>
        <v>28.154380967300028</v>
      </c>
      <c r="F31" s="3">
        <f t="shared" si="1"/>
        <v>32.91190476899996</v>
      </c>
      <c r="G31" s="3">
        <f t="shared" si="2"/>
        <v>7.3573838236506104</v>
      </c>
    </row>
    <row r="32" spans="3:7" x14ac:dyDescent="0.2">
      <c r="C32" s="3">
        <f t="shared" si="3"/>
        <v>8.3999999999999915</v>
      </c>
      <c r="D32" s="3">
        <f t="shared" si="4"/>
        <v>61.04155500520001</v>
      </c>
      <c r="E32" s="3">
        <f t="shared" si="0"/>
        <v>27.684825163200045</v>
      </c>
      <c r="F32" s="3">
        <f t="shared" si="1"/>
        <v>33.356729841999957</v>
      </c>
      <c r="G32" s="3">
        <f t="shared" si="2"/>
        <v>7.2668517863333415</v>
      </c>
    </row>
    <row r="33" spans="3:7" x14ac:dyDescent="0.2">
      <c r="C33" s="3">
        <f t="shared" si="3"/>
        <v>8.4999999999999911</v>
      </c>
      <c r="D33" s="3">
        <f t="shared" si="4"/>
        <v>61.029879987499996</v>
      </c>
      <c r="E33" s="3">
        <f t="shared" si="0"/>
        <v>27.228325072500027</v>
      </c>
      <c r="F33" s="3">
        <f t="shared" si="1"/>
        <v>33.801554914999961</v>
      </c>
      <c r="G33" s="3">
        <f t="shared" si="2"/>
        <v>7.1799858808823602</v>
      </c>
    </row>
    <row r="34" spans="3:7" x14ac:dyDescent="0.2">
      <c r="C34" s="3">
        <f t="shared" si="3"/>
        <v>8.5999999999999908</v>
      </c>
      <c r="D34" s="3">
        <f t="shared" si="4"/>
        <v>61.031260683200003</v>
      </c>
      <c r="E34" s="3">
        <f t="shared" si="0"/>
        <v>26.784880695200044</v>
      </c>
      <c r="F34" s="3">
        <f t="shared" si="1"/>
        <v>34.246379987999958</v>
      </c>
      <c r="G34" s="3">
        <f t="shared" si="2"/>
        <v>7.096658218976752</v>
      </c>
    </row>
    <row r="35" spans="3:7" x14ac:dyDescent="0.2">
      <c r="C35" s="3">
        <f t="shared" si="3"/>
        <v>8.6999999999999904</v>
      </c>
      <c r="D35" s="3">
        <f t="shared" si="4"/>
        <v>61.045697092299996</v>
      </c>
      <c r="E35" s="3">
        <f t="shared" si="0"/>
        <v>26.354492031300026</v>
      </c>
      <c r="F35" s="3">
        <f t="shared" si="1"/>
        <v>34.691205060999955</v>
      </c>
      <c r="G35" s="3">
        <f t="shared" si="2"/>
        <v>7.0167467922183979</v>
      </c>
    </row>
    <row r="36" spans="3:7" x14ac:dyDescent="0.2">
      <c r="C36" s="3">
        <f t="shared" si="3"/>
        <v>8.7999999999999901</v>
      </c>
      <c r="D36" s="3">
        <f t="shared" si="4"/>
        <v>61.073189214800003</v>
      </c>
      <c r="E36" s="3">
        <f t="shared" si="0"/>
        <v>25.937159080800058</v>
      </c>
      <c r="F36" s="3">
        <f t="shared" si="1"/>
        <v>35.136030133999952</v>
      </c>
      <c r="G36" s="3">
        <f t="shared" si="2"/>
        <v>6.9401351380454628</v>
      </c>
    </row>
    <row r="37" spans="3:7" x14ac:dyDescent="0.2">
      <c r="C37" s="3">
        <f t="shared" si="3"/>
        <v>8.8999999999999897</v>
      </c>
      <c r="D37" s="3">
        <f t="shared" si="4"/>
        <v>61.113737050699989</v>
      </c>
      <c r="E37" s="3">
        <f t="shared" si="0"/>
        <v>25.532881843700039</v>
      </c>
      <c r="F37" s="3">
        <f t="shared" si="1"/>
        <v>35.580855206999949</v>
      </c>
      <c r="G37" s="3">
        <f t="shared" si="2"/>
        <v>6.8667120281685463</v>
      </c>
    </row>
    <row r="38" spans="3:7" x14ac:dyDescent="0.2">
      <c r="C38" s="3">
        <f t="shared" si="3"/>
        <v>8.9999999999999893</v>
      </c>
      <c r="D38" s="3">
        <f t="shared" si="4"/>
        <v>61.167340599999996</v>
      </c>
      <c r="E38" s="3">
        <f t="shared" si="0"/>
        <v>25.141660320000057</v>
      </c>
      <c r="F38" s="3">
        <f t="shared" si="1"/>
        <v>36.025680279999953</v>
      </c>
      <c r="G38" s="3">
        <f t="shared" si="2"/>
        <v>6.7963711777777851</v>
      </c>
    </row>
    <row r="39" spans="3:7" x14ac:dyDescent="0.2">
      <c r="C39" s="3">
        <f t="shared" si="3"/>
        <v>9.099999999999989</v>
      </c>
      <c r="D39" s="3">
        <f t="shared" si="4"/>
        <v>61.233999862700003</v>
      </c>
      <c r="E39" s="3">
        <f t="shared" si="0"/>
        <v>24.763494509700038</v>
      </c>
      <c r="F39" s="3">
        <f t="shared" si="1"/>
        <v>36.47050535299995</v>
      </c>
      <c r="G39" s="3">
        <f t="shared" si="2"/>
        <v>6.729010973923085</v>
      </c>
    </row>
    <row r="40" spans="3:7" x14ac:dyDescent="0.2">
      <c r="C40" s="3">
        <f t="shared" si="3"/>
        <v>9.1999999999999886</v>
      </c>
      <c r="D40" s="3">
        <f t="shared" si="4"/>
        <v>61.313714838799989</v>
      </c>
      <c r="E40" s="3">
        <f t="shared" ref="E40:E71" si="5">$E$2*C40*C40 +$E$3*C40+$E$4</f>
        <v>24.398384412800056</v>
      </c>
      <c r="F40" s="3">
        <f t="shared" ref="F40:F71" si="6">$F$2*C40 +$F$3</f>
        <v>36.915330425999947</v>
      </c>
      <c r="G40" s="3">
        <f t="shared" si="2"/>
        <v>6.6645342216087027</v>
      </c>
    </row>
    <row r="41" spans="3:7" ht="12" customHeight="1" x14ac:dyDescent="0.2">
      <c r="C41" s="3">
        <f t="shared" ref="C41:C72" si="7">C40+0.1</f>
        <v>9.2999999999999883</v>
      </c>
      <c r="D41" s="3">
        <f t="shared" si="4"/>
        <v>61.406485528299996</v>
      </c>
      <c r="E41" s="3">
        <f t="shared" si="5"/>
        <v>24.046330029300037</v>
      </c>
      <c r="F41" s="3">
        <f t="shared" si="6"/>
        <v>37.360155498999944</v>
      </c>
      <c r="G41" s="3">
        <f t="shared" si="2"/>
        <v>6.602847906268825</v>
      </c>
    </row>
    <row r="42" spans="3:7" x14ac:dyDescent="0.2">
      <c r="C42" s="3">
        <f t="shared" si="7"/>
        <v>9.3999999999999879</v>
      </c>
      <c r="D42" s="3">
        <f t="shared" si="4"/>
        <v>61.512311931199989</v>
      </c>
      <c r="E42" s="3">
        <f t="shared" si="5"/>
        <v>23.707331359200026</v>
      </c>
      <c r="F42" s="3">
        <f t="shared" si="6"/>
        <v>37.804980571999941</v>
      </c>
      <c r="G42" s="3">
        <f t="shared" si="2"/>
        <v>6.5438629714042627</v>
      </c>
    </row>
    <row r="43" spans="3:7" x14ac:dyDescent="0.2">
      <c r="C43" s="3">
        <f t="shared" si="7"/>
        <v>9.4999999999999876</v>
      </c>
      <c r="D43" s="3">
        <f t="shared" si="4"/>
        <v>61.631194047499996</v>
      </c>
      <c r="E43" s="3">
        <f t="shared" si="5"/>
        <v>23.38138840250005</v>
      </c>
      <c r="F43" s="3">
        <f t="shared" si="6"/>
        <v>38.249805644999945</v>
      </c>
      <c r="G43" s="3">
        <f t="shared" si="2"/>
        <v>6.4874941102631656</v>
      </c>
    </row>
    <row r="44" spans="3:7" x14ac:dyDescent="0.2">
      <c r="C44" s="3">
        <f t="shared" si="7"/>
        <v>9.5999999999999872</v>
      </c>
      <c r="D44" s="3">
        <f t="shared" si="4"/>
        <v>61.763131877199982</v>
      </c>
      <c r="E44" s="3">
        <f t="shared" si="5"/>
        <v>23.068501159200025</v>
      </c>
      <c r="F44" s="3">
        <f t="shared" si="6"/>
        <v>38.694630717999942</v>
      </c>
      <c r="G44" s="3">
        <f t="shared" si="2"/>
        <v>6.433659570541673</v>
      </c>
    </row>
    <row r="45" spans="3:7" x14ac:dyDescent="0.2">
      <c r="C45" s="3">
        <f t="shared" si="7"/>
        <v>9.6999999999999869</v>
      </c>
      <c r="D45" s="3">
        <f t="shared" si="4"/>
        <v>61.908125420299982</v>
      </c>
      <c r="E45" s="3">
        <f t="shared" si="5"/>
        <v>22.768669629300035</v>
      </c>
      <c r="F45" s="3">
        <f t="shared" si="6"/>
        <v>39.139455790999939</v>
      </c>
      <c r="G45" s="3">
        <f t="shared" si="2"/>
        <v>6.3822809711649553</v>
      </c>
    </row>
    <row r="46" spans="3:7" x14ac:dyDescent="0.2">
      <c r="C46" s="3">
        <f t="shared" si="7"/>
        <v>9.7999999999999865</v>
      </c>
      <c r="D46" s="3">
        <f t="shared" si="4"/>
        <v>62.066174676799974</v>
      </c>
      <c r="E46" s="3">
        <f t="shared" si="5"/>
        <v>22.481893812800024</v>
      </c>
      <c r="F46" s="3">
        <f t="shared" si="6"/>
        <v>39.584280863999936</v>
      </c>
      <c r="G46" s="3">
        <f t="shared" si="2"/>
        <v>6.3332831302857207</v>
      </c>
    </row>
    <row r="47" spans="3:7" x14ac:dyDescent="0.2">
      <c r="C47" s="3">
        <f t="shared" si="7"/>
        <v>9.8999999999999861</v>
      </c>
      <c r="D47" s="3">
        <f t="shared" si="4"/>
        <v>62.237279646699982</v>
      </c>
      <c r="E47" s="3">
        <f t="shared" si="5"/>
        <v>22.208173709700048</v>
      </c>
      <c r="F47" s="3">
        <f t="shared" si="6"/>
        <v>40.029105936999933</v>
      </c>
      <c r="G47" s="3">
        <f t="shared" si="2"/>
        <v>6.2865939037070779</v>
      </c>
    </row>
    <row r="48" spans="3:7" x14ac:dyDescent="0.2">
      <c r="C48" s="3">
        <f t="shared" si="7"/>
        <v>9.9999999999999858</v>
      </c>
      <c r="D48" s="3">
        <f t="shared" si="4"/>
        <v>62.421440329999967</v>
      </c>
      <c r="E48" s="3">
        <f t="shared" si="5"/>
        <v>21.947509320000023</v>
      </c>
      <c r="F48" s="3">
        <f t="shared" si="6"/>
        <v>40.473931009999937</v>
      </c>
      <c r="G48" s="3">
        <f t="shared" si="2"/>
        <v>6.242144033000006</v>
      </c>
    </row>
    <row r="49" spans="3:7" x14ac:dyDescent="0.2">
      <c r="C49" s="3">
        <f t="shared" si="7"/>
        <v>10.099999999999985</v>
      </c>
      <c r="D49" s="3">
        <f t="shared" si="4"/>
        <v>62.618656726699967</v>
      </c>
      <c r="E49" s="3">
        <f t="shared" si="5"/>
        <v>21.699900643700033</v>
      </c>
      <c r="F49" s="3">
        <f t="shared" si="6"/>
        <v>40.918756082999934</v>
      </c>
      <c r="G49" s="3">
        <f t="shared" si="2"/>
        <v>6.19986700264357</v>
      </c>
    </row>
    <row r="50" spans="3:7" x14ac:dyDescent="0.2">
      <c r="C50" s="3">
        <f t="shared" si="7"/>
        <v>10.199999999999985</v>
      </c>
      <c r="D50" s="3">
        <f t="shared" si="4"/>
        <v>62.82892883679996</v>
      </c>
      <c r="E50" s="3">
        <f t="shared" si="5"/>
        <v>21.465347680800022</v>
      </c>
      <c r="F50" s="3">
        <f t="shared" si="6"/>
        <v>41.363581155999931</v>
      </c>
      <c r="G50" s="3">
        <f t="shared" si="2"/>
        <v>6.1596989055686322</v>
      </c>
    </row>
    <row r="51" spans="3:7" x14ac:dyDescent="0.2">
      <c r="C51" s="3">
        <f t="shared" si="7"/>
        <v>10.299999999999985</v>
      </c>
      <c r="D51" s="3">
        <f t="shared" si="4"/>
        <v>63.05225666029996</v>
      </c>
      <c r="E51" s="3">
        <f t="shared" si="5"/>
        <v>21.243850431300032</v>
      </c>
      <c r="F51" s="3">
        <f t="shared" si="6"/>
        <v>41.808406228999928</v>
      </c>
      <c r="G51" s="3">
        <f t="shared" si="2"/>
        <v>6.1215783165339861</v>
      </c>
    </row>
    <row r="52" spans="3:7" x14ac:dyDescent="0.2">
      <c r="C52" s="3">
        <f t="shared" si="7"/>
        <v>10.399999999999984</v>
      </c>
      <c r="D52" s="3">
        <f t="shared" si="4"/>
        <v>63.288640197199967</v>
      </c>
      <c r="E52" s="3">
        <f t="shared" si="5"/>
        <v>21.035408895200021</v>
      </c>
      <c r="F52" s="3">
        <f t="shared" si="6"/>
        <v>42.253231301999925</v>
      </c>
      <c r="G52" s="3">
        <f t="shared" si="2"/>
        <v>6.0854461728076981</v>
      </c>
    </row>
    <row r="53" spans="3:7" x14ac:dyDescent="0.2">
      <c r="C53" s="3">
        <f t="shared" si="7"/>
        <v>10.499999999999984</v>
      </c>
      <c r="D53" s="3">
        <f t="shared" si="4"/>
        <v>63.538079447499968</v>
      </c>
      <c r="E53" s="3">
        <f t="shared" si="5"/>
        <v>20.840023072500045</v>
      </c>
      <c r="F53" s="3">
        <f t="shared" si="6"/>
        <v>42.698056374999929</v>
      </c>
      <c r="G53" s="3">
        <f t="shared" si="2"/>
        <v>6.0512456616666732</v>
      </c>
    </row>
    <row r="54" spans="3:7" x14ac:dyDescent="0.2">
      <c r="C54" s="3">
        <f t="shared" si="7"/>
        <v>10.599999999999984</v>
      </c>
      <c r="D54" s="3">
        <f t="shared" si="4"/>
        <v>63.80057441119996</v>
      </c>
      <c r="E54" s="3">
        <f t="shared" si="5"/>
        <v>20.65769296320002</v>
      </c>
      <c r="F54" s="3">
        <f t="shared" si="6"/>
        <v>43.142881447999926</v>
      </c>
      <c r="G54" s="3">
        <f t="shared" si="2"/>
        <v>6.0189221142641562</v>
      </c>
    </row>
    <row r="55" spans="3:7" x14ac:dyDescent="0.2">
      <c r="C55" s="3">
        <f t="shared" si="7"/>
        <v>10.699999999999983</v>
      </c>
      <c r="D55" s="3">
        <f t="shared" si="4"/>
        <v>64.076125088299946</v>
      </c>
      <c r="E55" s="3">
        <f t="shared" si="5"/>
        <v>20.48841856730003</v>
      </c>
      <c r="F55" s="3">
        <f t="shared" si="6"/>
        <v>43.587706520999923</v>
      </c>
      <c r="G55" s="3">
        <f t="shared" si="2"/>
        <v>5.9884229054486022</v>
      </c>
    </row>
    <row r="56" spans="3:7" x14ac:dyDescent="0.2">
      <c r="C56" s="3">
        <f t="shared" si="7"/>
        <v>10.799999999999983</v>
      </c>
      <c r="D56" s="3">
        <f t="shared" si="4"/>
        <v>64.364731478799953</v>
      </c>
      <c r="E56" s="3">
        <f t="shared" si="5"/>
        <v>20.332199884800019</v>
      </c>
      <c r="F56" s="3">
        <f t="shared" si="6"/>
        <v>44.03253159399992</v>
      </c>
      <c r="G56" s="3">
        <f t="shared" si="2"/>
        <v>5.9596973591481532</v>
      </c>
    </row>
    <row r="57" spans="3:7" x14ac:dyDescent="0.2">
      <c r="C57" s="3">
        <f t="shared" si="7"/>
        <v>10.899999999999983</v>
      </c>
      <c r="D57" s="3">
        <f t="shared" si="4"/>
        <v>64.666393582699939</v>
      </c>
      <c r="E57" s="3">
        <f t="shared" si="5"/>
        <v>20.189036915700029</v>
      </c>
      <c r="F57" s="3">
        <f t="shared" si="6"/>
        <v>44.477356666999917</v>
      </c>
      <c r="G57" s="3">
        <f t="shared" si="2"/>
        <v>5.932696658963307</v>
      </c>
    </row>
    <row r="58" spans="3:7" x14ac:dyDescent="0.2">
      <c r="C58" s="3">
        <f t="shared" si="7"/>
        <v>10.999999999999982</v>
      </c>
      <c r="D58" s="3">
        <f t="shared" si="4"/>
        <v>64.981111399999946</v>
      </c>
      <c r="E58" s="3">
        <f t="shared" si="5"/>
        <v>20.058929660000018</v>
      </c>
      <c r="F58" s="3">
        <f t="shared" si="6"/>
        <v>44.922181739999921</v>
      </c>
      <c r="G58" s="3">
        <f t="shared" si="2"/>
        <v>5.9073737636363681</v>
      </c>
    </row>
    <row r="59" spans="3:7" x14ac:dyDescent="0.2">
      <c r="C59" s="3">
        <f t="shared" si="7"/>
        <v>11.099999999999982</v>
      </c>
      <c r="D59" s="3">
        <f t="shared" si="4"/>
        <v>65.308884930699932</v>
      </c>
      <c r="E59" s="3">
        <f t="shared" si="5"/>
        <v>19.9418781177</v>
      </c>
      <c r="F59" s="3">
        <f t="shared" si="6"/>
        <v>45.367006812999918</v>
      </c>
      <c r="G59" s="3">
        <f t="shared" si="2"/>
        <v>5.8836833270900932</v>
      </c>
    </row>
    <row r="60" spans="3:7" x14ac:dyDescent="0.2">
      <c r="C60" s="3">
        <f t="shared" si="7"/>
        <v>11.199999999999982</v>
      </c>
      <c r="D60" s="3">
        <f t="shared" si="4"/>
        <v>65.649714174799939</v>
      </c>
      <c r="E60" s="3">
        <f t="shared" si="5"/>
        <v>19.837882288800017</v>
      </c>
      <c r="F60" s="3">
        <f t="shared" si="6"/>
        <v>45.811831885999915</v>
      </c>
      <c r="G60" s="3">
        <f t="shared" si="2"/>
        <v>5.8615816227500046</v>
      </c>
    </row>
    <row r="61" spans="3:7" x14ac:dyDescent="0.2">
      <c r="C61" s="3">
        <f t="shared" si="7"/>
        <v>11.299999999999981</v>
      </c>
      <c r="D61" s="3">
        <f t="shared" si="4"/>
        <v>66.003599132299925</v>
      </c>
      <c r="E61" s="3">
        <f t="shared" si="5"/>
        <v>19.746942173299999</v>
      </c>
      <c r="F61" s="3">
        <f t="shared" si="6"/>
        <v>46.256656958999912</v>
      </c>
      <c r="G61" s="3">
        <f t="shared" si="2"/>
        <v>5.8410264718849589</v>
      </c>
    </row>
    <row r="62" spans="3:7" x14ac:dyDescent="0.2">
      <c r="C62" s="3">
        <f t="shared" si="7"/>
        <v>11.399999999999981</v>
      </c>
      <c r="D62" s="3">
        <f t="shared" si="4"/>
        <v>66.370539803199932</v>
      </c>
      <c r="E62" s="3">
        <f t="shared" si="5"/>
        <v>19.669057771200016</v>
      </c>
      <c r="F62" s="3">
        <f t="shared" si="6"/>
        <v>46.701482031999909</v>
      </c>
      <c r="G62" s="3">
        <f t="shared" si="2"/>
        <v>5.8219771757193017</v>
      </c>
    </row>
    <row r="63" spans="3:7" x14ac:dyDescent="0.2">
      <c r="C63" s="3">
        <f t="shared" si="7"/>
        <v>11.49999999999998</v>
      </c>
      <c r="D63" s="3">
        <f t="shared" si="4"/>
        <v>66.750536187499932</v>
      </c>
      <c r="E63" s="3">
        <f t="shared" si="5"/>
        <v>19.604229082499998</v>
      </c>
      <c r="F63" s="3">
        <f t="shared" si="6"/>
        <v>47.146307104999913</v>
      </c>
      <c r="G63" s="3">
        <f t="shared" si="2"/>
        <v>5.8043944510869601</v>
      </c>
    </row>
    <row r="64" spans="3:7" x14ac:dyDescent="0.2">
      <c r="C64" s="3">
        <f t="shared" si="7"/>
        <v>11.59999999999998</v>
      </c>
      <c r="D64" s="3">
        <f t="shared" si="4"/>
        <v>67.143588285199925</v>
      </c>
      <c r="E64" s="3">
        <f t="shared" si="5"/>
        <v>19.552456107200015</v>
      </c>
      <c r="F64" s="3">
        <f t="shared" si="6"/>
        <v>47.59113217799991</v>
      </c>
      <c r="G64" s="3">
        <f t="shared" si="2"/>
        <v>5.7882403694137965</v>
      </c>
    </row>
    <row r="65" spans="3:7" x14ac:dyDescent="0.2">
      <c r="C65" s="3">
        <f t="shared" si="7"/>
        <v>11.69999999999998</v>
      </c>
      <c r="D65" s="3">
        <f t="shared" si="4"/>
        <v>67.549696096299911</v>
      </c>
      <c r="E65" s="3">
        <f t="shared" si="5"/>
        <v>19.513738845299997</v>
      </c>
      <c r="F65" s="3">
        <f t="shared" si="6"/>
        <v>48.035957250999907</v>
      </c>
      <c r="G65" s="3">
        <f t="shared" si="2"/>
        <v>5.7734782988290618</v>
      </c>
    </row>
    <row r="66" spans="3:7" x14ac:dyDescent="0.2">
      <c r="C66" s="3">
        <f t="shared" si="7"/>
        <v>11.799999999999979</v>
      </c>
      <c r="D66" s="3">
        <f t="shared" si="4"/>
        <v>67.968859620799918</v>
      </c>
      <c r="E66" s="3">
        <f t="shared" si="5"/>
        <v>19.4880772968</v>
      </c>
      <c r="F66" s="3">
        <f t="shared" si="6"/>
        <v>48.480782323999904</v>
      </c>
      <c r="G66" s="3">
        <f t="shared" si="2"/>
        <v>5.7600728492203421</v>
      </c>
    </row>
    <row r="67" spans="3:7" x14ac:dyDescent="0.2">
      <c r="C67" s="3">
        <f t="shared" si="7"/>
        <v>11.899999999999979</v>
      </c>
      <c r="D67" s="3">
        <f t="shared" si="4"/>
        <v>68.401078858699918</v>
      </c>
      <c r="E67" s="3">
        <f t="shared" si="5"/>
        <v>19.475471461699996</v>
      </c>
      <c r="F67" s="3">
        <f t="shared" si="6"/>
        <v>48.925607396999901</v>
      </c>
      <c r="G67" s="3">
        <f t="shared" si="2"/>
        <v>5.7479898200588266</v>
      </c>
    </row>
    <row r="68" spans="3:7" x14ac:dyDescent="0.2">
      <c r="C68" s="3">
        <f t="shared" si="7"/>
        <v>11.999999999999979</v>
      </c>
      <c r="D68" s="3">
        <f t="shared" si="4"/>
        <v>68.846353809999911</v>
      </c>
      <c r="E68" s="3">
        <f t="shared" si="5"/>
        <v>19.475921340000014</v>
      </c>
      <c r="F68" s="3">
        <f t="shared" si="6"/>
        <v>49.370432469999905</v>
      </c>
      <c r="G68" s="3">
        <f t="shared" si="2"/>
        <v>5.737196150833336</v>
      </c>
    </row>
    <row r="69" spans="3:7" x14ac:dyDescent="0.2">
      <c r="C69" s="3">
        <f t="shared" si="7"/>
        <v>12.099999999999978</v>
      </c>
      <c r="D69" s="3">
        <f t="shared" si="4"/>
        <v>69.304684474699897</v>
      </c>
      <c r="E69" s="3">
        <f t="shared" si="5"/>
        <v>19.489426931699995</v>
      </c>
      <c r="F69" s="3">
        <f t="shared" si="6"/>
        <v>49.815257542999902</v>
      </c>
      <c r="G69" s="3">
        <f t="shared" si="2"/>
        <v>5.7276598739421507</v>
      </c>
    </row>
    <row r="70" spans="3:7" x14ac:dyDescent="0.2">
      <c r="C70" s="3">
        <f t="shared" si="7"/>
        <v>12.199999999999978</v>
      </c>
      <c r="D70" s="3">
        <f t="shared" si="4"/>
        <v>69.776070852799904</v>
      </c>
      <c r="E70" s="3">
        <f t="shared" si="5"/>
        <v>19.515988236799998</v>
      </c>
      <c r="F70" s="3">
        <f t="shared" si="6"/>
        <v>50.260082615999899</v>
      </c>
      <c r="G70" s="3">
        <f t="shared" si="2"/>
        <v>5.7193500699016422</v>
      </c>
    </row>
    <row r="71" spans="3:7" x14ac:dyDescent="0.2">
      <c r="C71" s="3">
        <f t="shared" si="7"/>
        <v>12.299999999999978</v>
      </c>
      <c r="D71" s="3">
        <f t="shared" si="4"/>
        <v>70.26051294429989</v>
      </c>
      <c r="E71" s="3">
        <f t="shared" si="5"/>
        <v>19.55560525529998</v>
      </c>
      <c r="F71" s="3">
        <f t="shared" si="6"/>
        <v>50.704907688999896</v>
      </c>
      <c r="G71" s="3">
        <f t="shared" si="2"/>
        <v>5.712236824739839</v>
      </c>
    </row>
    <row r="72" spans="3:7" x14ac:dyDescent="0.2">
      <c r="C72" s="3">
        <f t="shared" si="7"/>
        <v>12.399999999999977</v>
      </c>
      <c r="D72" s="3">
        <f t="shared" si="4"/>
        <v>70.758010749199883</v>
      </c>
      <c r="E72" s="3">
        <f t="shared" ref="E72:E98" si="8">$E$2*C72*C72 +$E$3*C72+$E$4</f>
        <v>19.608277987199997</v>
      </c>
      <c r="F72" s="3">
        <f t="shared" ref="F72:F98" si="9">$F$2*C72 +$F$3</f>
        <v>51.149732761999893</v>
      </c>
      <c r="G72" s="3">
        <f t="shared" si="2"/>
        <v>5.7062911894516137</v>
      </c>
    </row>
    <row r="73" spans="3:7" x14ac:dyDescent="0.2">
      <c r="C73" s="3">
        <f t="shared" ref="C73:C98" si="10">C72+0.1</f>
        <v>12.499999999999977</v>
      </c>
      <c r="D73" s="3">
        <f t="shared" ref="D73:D110" si="11">$G$2*C73*C73 +$G$3*C73+$G$4</f>
        <v>71.268564267499869</v>
      </c>
      <c r="E73" s="3">
        <f t="shared" si="8"/>
        <v>19.674006432499979</v>
      </c>
      <c r="F73" s="3">
        <f t="shared" si="9"/>
        <v>51.594557834999897</v>
      </c>
      <c r="G73" s="3">
        <f t="shared" ref="G73:G98" si="12">D73/C73</f>
        <v>5.7014851414000001</v>
      </c>
    </row>
    <row r="74" spans="3:7" x14ac:dyDescent="0.2">
      <c r="C74" s="3">
        <f t="shared" si="10"/>
        <v>12.599999999999977</v>
      </c>
      <c r="D74" s="3">
        <f t="shared" si="11"/>
        <v>71.79217349919989</v>
      </c>
      <c r="E74" s="3">
        <f t="shared" si="8"/>
        <v>19.752790591199997</v>
      </c>
      <c r="F74" s="3">
        <f t="shared" si="9"/>
        <v>52.039382907999894</v>
      </c>
      <c r="G74" s="3">
        <f t="shared" si="12"/>
        <v>5.6977915475555578</v>
      </c>
    </row>
    <row r="75" spans="3:7" x14ac:dyDescent="0.2">
      <c r="C75" s="3">
        <f t="shared" si="10"/>
        <v>12.699999999999976</v>
      </c>
      <c r="D75" s="3">
        <f t="shared" si="11"/>
        <v>72.328838444299862</v>
      </c>
      <c r="E75" s="3">
        <f t="shared" si="8"/>
        <v>19.844630463299964</v>
      </c>
      <c r="F75" s="3">
        <f t="shared" si="9"/>
        <v>52.484207980999891</v>
      </c>
      <c r="G75" s="3">
        <f t="shared" si="12"/>
        <v>5.695184129472441</v>
      </c>
    </row>
    <row r="76" spans="3:7" x14ac:dyDescent="0.2">
      <c r="C76" s="3">
        <f t="shared" si="10"/>
        <v>12.799999999999976</v>
      </c>
      <c r="D76" s="3">
        <f t="shared" si="11"/>
        <v>72.878559102799855</v>
      </c>
      <c r="E76" s="3">
        <f t="shared" si="8"/>
        <v>19.949526048799953</v>
      </c>
      <c r="F76" s="3">
        <f t="shared" si="9"/>
        <v>52.929033053999888</v>
      </c>
      <c r="G76" s="3">
        <f t="shared" si="12"/>
        <v>5.6936374299062491</v>
      </c>
    </row>
    <row r="77" spans="3:7" x14ac:dyDescent="0.2">
      <c r="C77" s="3">
        <f t="shared" si="10"/>
        <v>12.899999999999975</v>
      </c>
      <c r="D77" s="3">
        <f t="shared" si="11"/>
        <v>73.441335474699869</v>
      </c>
      <c r="E77" s="3">
        <f t="shared" si="8"/>
        <v>20.067477347699963</v>
      </c>
      <c r="F77" s="3">
        <f t="shared" si="9"/>
        <v>53.373858126999885</v>
      </c>
      <c r="G77" s="3">
        <f t="shared" si="12"/>
        <v>5.693126780984497</v>
      </c>
    </row>
    <row r="78" spans="3:7" x14ac:dyDescent="0.2">
      <c r="C78" s="3">
        <f t="shared" si="10"/>
        <v>12.999999999999975</v>
      </c>
      <c r="D78" s="3">
        <f t="shared" si="11"/>
        <v>74.017167559999862</v>
      </c>
      <c r="E78" s="3">
        <f t="shared" si="8"/>
        <v>20.198484359999952</v>
      </c>
      <c r="F78" s="3">
        <f t="shared" si="9"/>
        <v>53.818683199999889</v>
      </c>
      <c r="G78" s="3">
        <f t="shared" si="12"/>
        <v>5.6936282738461541</v>
      </c>
    </row>
    <row r="79" spans="3:7" x14ac:dyDescent="0.2">
      <c r="C79" s="3">
        <f t="shared" si="10"/>
        <v>13.099999999999975</v>
      </c>
      <c r="D79" s="3">
        <f t="shared" si="11"/>
        <v>74.606055358699848</v>
      </c>
      <c r="E79" s="3">
        <f t="shared" si="8"/>
        <v>20.342547085699962</v>
      </c>
      <c r="F79" s="3">
        <f t="shared" si="9"/>
        <v>54.263508272999886</v>
      </c>
      <c r="G79" s="3">
        <f t="shared" si="12"/>
        <v>5.6951187296717549</v>
      </c>
    </row>
    <row r="80" spans="3:7" x14ac:dyDescent="0.2">
      <c r="C80" s="3">
        <f t="shared" si="10"/>
        <v>13.199999999999974</v>
      </c>
      <c r="D80" s="3">
        <f t="shared" si="11"/>
        <v>75.207998870799841</v>
      </c>
      <c r="E80" s="3">
        <f t="shared" si="8"/>
        <v>20.499665524799951</v>
      </c>
      <c r="F80" s="3">
        <f t="shared" si="9"/>
        <v>54.708333345999883</v>
      </c>
      <c r="G80" s="3">
        <f t="shared" si="12"/>
        <v>5.6975756720303021</v>
      </c>
    </row>
    <row r="81" spans="3:7" x14ac:dyDescent="0.2">
      <c r="C81" s="3">
        <f t="shared" si="10"/>
        <v>13.299999999999974</v>
      </c>
      <c r="D81" s="3">
        <f t="shared" si="11"/>
        <v>75.822998096299855</v>
      </c>
      <c r="E81" s="3">
        <f t="shared" si="8"/>
        <v>20.669839677299962</v>
      </c>
      <c r="F81" s="3">
        <f t="shared" si="9"/>
        <v>55.15315841899988</v>
      </c>
      <c r="G81" s="3">
        <f t="shared" si="12"/>
        <v>5.7009773004736841</v>
      </c>
    </row>
    <row r="82" spans="3:7" x14ac:dyDescent="0.2">
      <c r="C82" s="3">
        <f t="shared" si="10"/>
        <v>13.399999999999974</v>
      </c>
      <c r="D82" s="3">
        <f t="shared" si="11"/>
        <v>76.451053035199848</v>
      </c>
      <c r="E82" s="3">
        <f t="shared" si="8"/>
        <v>20.85306954319995</v>
      </c>
      <c r="F82" s="3">
        <f t="shared" si="9"/>
        <v>55.597983491999877</v>
      </c>
      <c r="G82" s="3">
        <f t="shared" si="12"/>
        <v>5.7053024653134328</v>
      </c>
    </row>
    <row r="83" spans="3:7" x14ac:dyDescent="0.2">
      <c r="C83" s="3">
        <f t="shared" si="10"/>
        <v>13.499999999999973</v>
      </c>
      <c r="D83" s="3">
        <f t="shared" si="11"/>
        <v>77.09216368749982</v>
      </c>
      <c r="E83" s="3">
        <f t="shared" si="8"/>
        <v>21.049355122499946</v>
      </c>
      <c r="F83" s="3">
        <f t="shared" si="9"/>
        <v>56.042808564999881</v>
      </c>
      <c r="G83" s="3">
        <f t="shared" si="12"/>
        <v>5.7105306435185161</v>
      </c>
    </row>
    <row r="84" spans="3:7" x14ac:dyDescent="0.2">
      <c r="C84" s="3">
        <f t="shared" si="10"/>
        <v>13.599999999999973</v>
      </c>
      <c r="D84" s="3">
        <f t="shared" si="11"/>
        <v>77.746330053199799</v>
      </c>
      <c r="E84" s="3">
        <f t="shared" si="8"/>
        <v>21.258696415199921</v>
      </c>
      <c r="F84" s="3">
        <f t="shared" si="9"/>
        <v>56.487633637999878</v>
      </c>
      <c r="G84" s="3">
        <f t="shared" si="12"/>
        <v>5.7166419156764672</v>
      </c>
    </row>
    <row r="85" spans="3:7" x14ac:dyDescent="0.2">
      <c r="C85" s="3">
        <f t="shared" si="10"/>
        <v>13.699999999999973</v>
      </c>
      <c r="D85" s="3">
        <f t="shared" si="11"/>
        <v>78.413552132299827</v>
      </c>
      <c r="E85" s="3">
        <f t="shared" si="8"/>
        <v>21.481093421299946</v>
      </c>
      <c r="F85" s="3">
        <f t="shared" si="9"/>
        <v>56.932458710999875</v>
      </c>
      <c r="G85" s="3">
        <f t="shared" si="12"/>
        <v>5.7236169439635027</v>
      </c>
    </row>
    <row r="86" spans="3:7" x14ac:dyDescent="0.2">
      <c r="C86" s="3">
        <f t="shared" si="10"/>
        <v>13.799999999999972</v>
      </c>
      <c r="D86" s="3">
        <f t="shared" si="11"/>
        <v>79.093829924799806</v>
      </c>
      <c r="E86" s="3">
        <f t="shared" si="8"/>
        <v>21.71654614079992</v>
      </c>
      <c r="F86" s="3">
        <f t="shared" si="9"/>
        <v>57.377283783999872</v>
      </c>
      <c r="G86" s="3">
        <f t="shared" si="12"/>
        <v>5.7314369510724612</v>
      </c>
    </row>
    <row r="87" spans="3:7" x14ac:dyDescent="0.2">
      <c r="C87" s="3">
        <f t="shared" si="10"/>
        <v>13.899999999999972</v>
      </c>
      <c r="D87" s="3">
        <f t="shared" si="11"/>
        <v>79.787163430699806</v>
      </c>
      <c r="E87" s="3">
        <f t="shared" si="8"/>
        <v>21.965054573699945</v>
      </c>
      <c r="F87" s="3">
        <f t="shared" si="9"/>
        <v>57.822108856999876</v>
      </c>
      <c r="G87" s="3">
        <f t="shared" si="12"/>
        <v>5.7400837000503575</v>
      </c>
    </row>
    <row r="88" spans="3:7" x14ac:dyDescent="0.2">
      <c r="C88" s="3">
        <f t="shared" si="10"/>
        <v>13.999999999999972</v>
      </c>
      <c r="D88" s="3">
        <f t="shared" si="11"/>
        <v>80.493552649999813</v>
      </c>
      <c r="E88" s="3">
        <f t="shared" si="8"/>
        <v>22.226618719999919</v>
      </c>
      <c r="F88" s="3">
        <f t="shared" si="9"/>
        <v>58.266933929999873</v>
      </c>
      <c r="G88" s="3">
        <f t="shared" si="12"/>
        <v>5.749539474999998</v>
      </c>
    </row>
    <row r="89" spans="3:7" x14ac:dyDescent="0.2">
      <c r="C89" s="3">
        <f t="shared" si="10"/>
        <v>14.099999999999971</v>
      </c>
      <c r="D89" s="3">
        <f t="shared" si="11"/>
        <v>81.212997582699799</v>
      </c>
      <c r="E89" s="3">
        <f t="shared" si="8"/>
        <v>22.50123857969993</v>
      </c>
      <c r="F89" s="3">
        <f t="shared" si="9"/>
        <v>58.711759002999869</v>
      </c>
      <c r="G89" s="3">
        <f t="shared" si="12"/>
        <v>5.7597870626028342</v>
      </c>
    </row>
    <row r="90" spans="3:7" x14ac:dyDescent="0.2">
      <c r="C90" s="3">
        <f t="shared" si="10"/>
        <v>14.199999999999971</v>
      </c>
      <c r="D90" s="3">
        <f t="shared" si="11"/>
        <v>81.945498228799764</v>
      </c>
      <c r="E90" s="3">
        <f t="shared" si="8"/>
        <v>22.78891415279989</v>
      </c>
      <c r="F90" s="3">
        <f t="shared" si="9"/>
        <v>59.156584075999866</v>
      </c>
      <c r="G90" s="3">
        <f t="shared" si="12"/>
        <v>5.7708097344225306</v>
      </c>
    </row>
    <row r="91" spans="3:7" x14ac:dyDescent="0.2">
      <c r="C91" s="3">
        <f t="shared" si="10"/>
        <v>14.299999999999971</v>
      </c>
      <c r="D91" s="3">
        <f t="shared" si="11"/>
        <v>82.691054588299764</v>
      </c>
      <c r="E91" s="3">
        <f t="shared" si="8"/>
        <v>23.089645439299915</v>
      </c>
      <c r="F91" s="3">
        <f t="shared" si="9"/>
        <v>59.601409148999863</v>
      </c>
      <c r="G91" s="3">
        <f t="shared" si="12"/>
        <v>5.782591229951044</v>
      </c>
    </row>
    <row r="92" spans="3:7" x14ac:dyDescent="0.2">
      <c r="C92" s="3">
        <f t="shared" si="10"/>
        <v>14.39999999999997</v>
      </c>
      <c r="D92" s="3">
        <f t="shared" si="11"/>
        <v>83.449666661199771</v>
      </c>
      <c r="E92" s="3">
        <f t="shared" si="8"/>
        <v>23.403432439199889</v>
      </c>
      <c r="F92" s="3">
        <f t="shared" si="9"/>
        <v>60.04623422199986</v>
      </c>
      <c r="G92" s="3">
        <f t="shared" si="12"/>
        <v>5.7951157403611075</v>
      </c>
    </row>
    <row r="93" spans="3:7" x14ac:dyDescent="0.2">
      <c r="C93" s="3">
        <f t="shared" si="10"/>
        <v>14.49999999999997</v>
      </c>
      <c r="D93" s="3">
        <f t="shared" si="11"/>
        <v>84.221334447499757</v>
      </c>
      <c r="E93" s="3">
        <f t="shared" si="8"/>
        <v>23.730275152499871</v>
      </c>
      <c r="F93" s="3">
        <f t="shared" si="9"/>
        <v>60.491059294999864</v>
      </c>
      <c r="G93" s="3">
        <f t="shared" si="12"/>
        <v>5.8083678929310301</v>
      </c>
    </row>
    <row r="94" spans="3:7" x14ac:dyDescent="0.2">
      <c r="C94" s="3">
        <f t="shared" si="10"/>
        <v>14.599999999999969</v>
      </c>
      <c r="D94" s="3">
        <f t="shared" si="11"/>
        <v>85.00605794719975</v>
      </c>
      <c r="E94" s="3">
        <f t="shared" si="8"/>
        <v>24.070173579199889</v>
      </c>
      <c r="F94" s="3">
        <f t="shared" si="9"/>
        <v>60.935884367999854</v>
      </c>
      <c r="G94" s="3">
        <f t="shared" si="12"/>
        <v>5.8223327361095842</v>
      </c>
    </row>
    <row r="95" spans="3:7" x14ac:dyDescent="0.2">
      <c r="C95" s="3">
        <f t="shared" si="10"/>
        <v>14.699999999999969</v>
      </c>
      <c r="D95" s="3">
        <f t="shared" si="11"/>
        <v>85.80383716029975</v>
      </c>
      <c r="E95" s="3">
        <f t="shared" si="8"/>
        <v>24.423127719299885</v>
      </c>
      <c r="F95" s="3">
        <f t="shared" si="9"/>
        <v>61.380709440999858</v>
      </c>
      <c r="G95" s="3">
        <f t="shared" si="12"/>
        <v>5.8369957251904712</v>
      </c>
    </row>
    <row r="96" spans="3:7" x14ac:dyDescent="0.2">
      <c r="C96" s="3">
        <f t="shared" si="10"/>
        <v>14.799999999999969</v>
      </c>
      <c r="D96" s="3">
        <f t="shared" si="11"/>
        <v>86.614672086799757</v>
      </c>
      <c r="E96" s="3">
        <f t="shared" si="8"/>
        <v>24.789137572799888</v>
      </c>
      <c r="F96" s="3">
        <f t="shared" si="9"/>
        <v>61.825534513999862</v>
      </c>
      <c r="G96" s="3">
        <f t="shared" si="12"/>
        <v>5.8523427085675639</v>
      </c>
    </row>
    <row r="97" spans="3:7" x14ac:dyDescent="0.2">
      <c r="C97" s="3">
        <f t="shared" si="10"/>
        <v>14.899999999999968</v>
      </c>
      <c r="D97" s="3">
        <f t="shared" si="11"/>
        <v>87.438562726699715</v>
      </c>
      <c r="E97" s="3">
        <f t="shared" si="8"/>
        <v>25.168203139699841</v>
      </c>
      <c r="F97" s="3">
        <f t="shared" si="9"/>
        <v>62.270359586999852</v>
      </c>
      <c r="G97" s="3">
        <f t="shared" si="12"/>
        <v>5.8683599145436176</v>
      </c>
    </row>
    <row r="98" spans="3:7" x14ac:dyDescent="0.2">
      <c r="C98" s="3">
        <f t="shared" si="10"/>
        <v>14.999999999999968</v>
      </c>
      <c r="D98" s="3">
        <f t="shared" si="11"/>
        <v>88.275509079999708</v>
      </c>
      <c r="E98" s="3">
        <f t="shared" si="8"/>
        <v>25.560324419999858</v>
      </c>
      <c r="F98" s="3">
        <f t="shared" si="9"/>
        <v>62.715184659999856</v>
      </c>
      <c r="G98" s="3">
        <f t="shared" si="12"/>
        <v>5.8850339386666599</v>
      </c>
    </row>
    <row r="99" spans="3:7" x14ac:dyDescent="0.2">
      <c r="C99" s="3">
        <f>C98+0.1</f>
        <v>15.099999999999968</v>
      </c>
      <c r="D99" s="3">
        <f t="shared" si="11"/>
        <v>89.125511146699736</v>
      </c>
      <c r="E99" s="3">
        <f>$E$2*C99*C99 +$E$3*C99+$E$4</f>
        <v>25.965501413699855</v>
      </c>
      <c r="F99" s="3">
        <f>$F$2*C99 +$F$3</f>
        <v>63.160009732999846</v>
      </c>
      <c r="G99" s="3">
        <f>D99/C99</f>
        <v>5.9023517315695315</v>
      </c>
    </row>
    <row r="100" spans="3:7" x14ac:dyDescent="0.2">
      <c r="C100" s="3">
        <f>C99+0.1</f>
        <v>15.199999999999967</v>
      </c>
      <c r="D100" s="3">
        <f t="shared" si="11"/>
        <v>89.988568926799715</v>
      </c>
      <c r="E100" s="3">
        <f>$E$2*C100*C100 +$E$3*C100+$E$4</f>
        <v>26.383734120799858</v>
      </c>
      <c r="F100" s="3">
        <f>$F$2*C100 +$F$3</f>
        <v>63.60483480599985</v>
      </c>
      <c r="G100" s="3">
        <f>D100/C100</f>
        <v>5.9203005872894678</v>
      </c>
    </row>
    <row r="101" spans="3:7" x14ac:dyDescent="0.2">
      <c r="C101" s="3">
        <f>C100+0.1</f>
        <v>15.299999999999967</v>
      </c>
      <c r="D101" s="3">
        <f t="shared" si="11"/>
        <v>90.864682420299701</v>
      </c>
      <c r="E101" s="3">
        <f>$E$2*C101*C101 +$E$3*C101+$E$4</f>
        <v>26.81502254129984</v>
      </c>
      <c r="F101" s="3">
        <f>$F$2*C101 +$F$3</f>
        <v>64.049659878999861</v>
      </c>
      <c r="G101" s="3">
        <f>D101/C101</f>
        <v>5.9388681320457453</v>
      </c>
    </row>
    <row r="102" spans="3:7" x14ac:dyDescent="0.2">
      <c r="C102" s="3">
        <f t="shared" ref="C102:C110" si="13">C101+0.1</f>
        <v>15.399999999999967</v>
      </c>
      <c r="D102" s="3">
        <f t="shared" si="11"/>
        <v>91.753851627199694</v>
      </c>
      <c r="E102" s="3">
        <f t="shared" ref="E102:E110" si="14">$E$2*C102*C102 +$E$3*C102+$E$4</f>
        <v>27.259366675199857</v>
      </c>
      <c r="F102" s="3">
        <f t="shared" ref="F102:F110" si="15">$F$2*C102 +$F$3</f>
        <v>64.494484951999851</v>
      </c>
      <c r="G102" s="3">
        <f t="shared" ref="G102:G110" si="16">D102/C102</f>
        <v>5.9580423134545386</v>
      </c>
    </row>
    <row r="103" spans="3:7" x14ac:dyDescent="0.2">
      <c r="C103" s="3">
        <f t="shared" si="13"/>
        <v>15.499999999999966</v>
      </c>
      <c r="D103" s="3">
        <f t="shared" si="11"/>
        <v>92.656076547499723</v>
      </c>
      <c r="E103" s="3">
        <f t="shared" si="14"/>
        <v>27.716766522499853</v>
      </c>
      <c r="F103" s="3">
        <f t="shared" si="15"/>
        <v>64.939310024999855</v>
      </c>
      <c r="G103" s="3">
        <f t="shared" si="16"/>
        <v>5.9778113901612855</v>
      </c>
    </row>
    <row r="104" spans="3:7" x14ac:dyDescent="0.2">
      <c r="C104" s="3">
        <f t="shared" si="13"/>
        <v>15.599999999999966</v>
      </c>
      <c r="D104" s="3">
        <f t="shared" si="11"/>
        <v>93.571357181199673</v>
      </c>
      <c r="E104" s="3">
        <f t="shared" si="14"/>
        <v>28.187222083199828</v>
      </c>
      <c r="F104" s="3">
        <f t="shared" si="15"/>
        <v>65.384135097999845</v>
      </c>
      <c r="G104" s="3">
        <f t="shared" si="16"/>
        <v>5.9981639218717868</v>
      </c>
    </row>
    <row r="105" spans="3:7" x14ac:dyDescent="0.2">
      <c r="C105" s="3">
        <f t="shared" si="13"/>
        <v>15.699999999999966</v>
      </c>
      <c r="D105" s="3">
        <f t="shared" si="11"/>
        <v>94.499693528299659</v>
      </c>
      <c r="E105" s="3">
        <f t="shared" si="14"/>
        <v>28.67073335729981</v>
      </c>
      <c r="F105" s="3">
        <f t="shared" si="15"/>
        <v>65.828960170999849</v>
      </c>
      <c r="G105" s="3">
        <f t="shared" si="16"/>
        <v>6.0190887597643226</v>
      </c>
    </row>
    <row r="106" spans="3:7" x14ac:dyDescent="0.2">
      <c r="C106" s="3">
        <f t="shared" si="13"/>
        <v>15.799999999999965</v>
      </c>
      <c r="D106" s="3">
        <f t="shared" si="11"/>
        <v>95.441085588799652</v>
      </c>
      <c r="E106" s="3">
        <f t="shared" si="14"/>
        <v>29.167300344799827</v>
      </c>
      <c r="F106" s="3">
        <f t="shared" si="15"/>
        <v>66.273785243999853</v>
      </c>
      <c r="G106" s="3">
        <f t="shared" si="16"/>
        <v>6.040575037265814</v>
      </c>
    </row>
    <row r="107" spans="3:7" x14ac:dyDescent="0.2">
      <c r="C107" s="3">
        <f t="shared" si="13"/>
        <v>15.899999999999965</v>
      </c>
      <c r="D107" s="3">
        <f t="shared" si="11"/>
        <v>96.39553336269968</v>
      </c>
      <c r="E107" s="3">
        <f t="shared" si="14"/>
        <v>29.676923045699823</v>
      </c>
      <c r="F107" s="3">
        <f t="shared" si="15"/>
        <v>66.718610316999843</v>
      </c>
      <c r="G107" s="3">
        <f t="shared" si="16"/>
        <v>6.0626121611760944</v>
      </c>
    </row>
    <row r="108" spans="3:7" x14ac:dyDescent="0.2">
      <c r="C108" s="3">
        <f t="shared" si="13"/>
        <v>15.999999999999964</v>
      </c>
      <c r="D108" s="3">
        <f t="shared" si="11"/>
        <v>97.363036849999659</v>
      </c>
      <c r="E108" s="3">
        <f t="shared" si="14"/>
        <v>30.199601459999798</v>
      </c>
      <c r="F108" s="3">
        <f t="shared" si="15"/>
        <v>67.163435389999847</v>
      </c>
      <c r="G108" s="3">
        <f t="shared" si="16"/>
        <v>6.085189803124992</v>
      </c>
    </row>
    <row r="109" spans="3:7" x14ac:dyDescent="0.2">
      <c r="C109" s="3">
        <f t="shared" si="13"/>
        <v>16.099999999999966</v>
      </c>
      <c r="D109" s="3">
        <f t="shared" si="11"/>
        <v>98.343596050699674</v>
      </c>
      <c r="E109" s="3">
        <f t="shared" si="14"/>
        <v>30.735335587699808</v>
      </c>
      <c r="F109" s="3">
        <f t="shared" si="15"/>
        <v>67.608260462999851</v>
      </c>
      <c r="G109" s="3">
        <f t="shared" si="16"/>
        <v>6.108297891347819</v>
      </c>
    </row>
    <row r="110" spans="3:7" x14ac:dyDescent="0.2">
      <c r="C110" s="3">
        <f t="shared" si="13"/>
        <v>16.199999999999967</v>
      </c>
      <c r="D110" s="3">
        <f t="shared" si="11"/>
        <v>99.337210964799667</v>
      </c>
      <c r="E110" s="3">
        <f t="shared" si="14"/>
        <v>31.284125428799797</v>
      </c>
      <c r="F110" s="3">
        <f t="shared" si="15"/>
        <v>68.053085535999855</v>
      </c>
      <c r="G110" s="3">
        <f t="shared" si="16"/>
        <v>6.1319266027654242</v>
      </c>
    </row>
    <row r="111" spans="3:7" x14ac:dyDescent="0.2">
      <c r="C111" s="3"/>
    </row>
    <row r="112" spans="3:7" x14ac:dyDescent="0.2">
      <c r="C112" s="3"/>
    </row>
    <row r="113" spans="3:3" x14ac:dyDescent="0.2">
      <c r="C113" s="3"/>
    </row>
    <row r="114" spans="3:3" x14ac:dyDescent="0.2">
      <c r="C114" s="3"/>
    </row>
    <row r="115" spans="3:3" x14ac:dyDescent="0.2">
      <c r="C115" s="3"/>
    </row>
    <row r="116" spans="3:3" x14ac:dyDescent="0.2">
      <c r="C116" s="3"/>
    </row>
    <row r="117" spans="3:3" x14ac:dyDescent="0.2">
      <c r="C117" s="3"/>
    </row>
    <row r="118" spans="3:3" x14ac:dyDescent="0.2">
      <c r="C118" s="3"/>
    </row>
    <row r="119" spans="3:3" x14ac:dyDescent="0.2">
      <c r="C119" s="3"/>
    </row>
    <row r="120" spans="3:3" x14ac:dyDescent="0.2">
      <c r="C120" s="3"/>
    </row>
    <row r="121" spans="3:3" x14ac:dyDescent="0.2">
      <c r="C121" s="3"/>
    </row>
    <row r="122" spans="3:3" x14ac:dyDescent="0.2">
      <c r="C122" s="3"/>
    </row>
    <row r="123" spans="3:3" x14ac:dyDescent="0.2">
      <c r="C123" s="3"/>
    </row>
    <row r="124" spans="3:3" x14ac:dyDescent="0.2">
      <c r="C124" s="3"/>
    </row>
    <row r="125" spans="3:3" x14ac:dyDescent="0.2">
      <c r="C125" s="3"/>
    </row>
    <row r="126" spans="3:3" x14ac:dyDescent="0.2">
      <c r="C126" s="3"/>
    </row>
    <row r="127" spans="3:3" x14ac:dyDescent="0.2">
      <c r="C127" s="3"/>
    </row>
    <row r="128" spans="3:3" x14ac:dyDescent="0.2">
      <c r="C128" s="3"/>
    </row>
    <row r="129" spans="3:3" x14ac:dyDescent="0.2">
      <c r="C129" s="3"/>
    </row>
    <row r="130" spans="3:3" x14ac:dyDescent="0.2">
      <c r="C130" s="3"/>
    </row>
    <row r="131" spans="3:3" x14ac:dyDescent="0.2">
      <c r="C131" s="3"/>
    </row>
    <row r="132" spans="3:3" x14ac:dyDescent="0.2">
      <c r="C132" s="3"/>
    </row>
    <row r="133" spans="3:3" x14ac:dyDescent="0.2">
      <c r="C133" s="3"/>
    </row>
    <row r="134" spans="3:3" x14ac:dyDescent="0.2">
      <c r="C134" s="3"/>
    </row>
    <row r="135" spans="3:3" x14ac:dyDescent="0.2">
      <c r="C135" s="3"/>
    </row>
    <row r="136" spans="3:3" x14ac:dyDescent="0.2">
      <c r="C136" s="3"/>
    </row>
    <row r="137" spans="3:3" x14ac:dyDescent="0.2">
      <c r="C137" s="3"/>
    </row>
    <row r="138" spans="3:3" x14ac:dyDescent="0.2">
      <c r="C138" s="3"/>
    </row>
    <row r="139" spans="3:3" x14ac:dyDescent="0.2">
      <c r="C139" s="3"/>
    </row>
    <row r="140" spans="3:3" x14ac:dyDescent="0.2">
      <c r="C140" s="3"/>
    </row>
    <row r="141" spans="3:3" x14ac:dyDescent="0.2">
      <c r="C141" s="3"/>
    </row>
    <row r="142" spans="3:3" x14ac:dyDescent="0.2">
      <c r="C142" s="3"/>
    </row>
    <row r="143" spans="3:3" x14ac:dyDescent="0.2">
      <c r="C143" s="3"/>
    </row>
    <row r="144" spans="3:3" x14ac:dyDescent="0.2">
      <c r="C144" s="3"/>
    </row>
    <row r="145" spans="3:3" x14ac:dyDescent="0.2">
      <c r="C145" s="3"/>
    </row>
    <row r="146" spans="3:3" x14ac:dyDescent="0.2">
      <c r="C146" s="3"/>
    </row>
    <row r="147" spans="3:3" x14ac:dyDescent="0.2">
      <c r="C147" s="3"/>
    </row>
    <row r="148" spans="3:3" x14ac:dyDescent="0.2">
      <c r="C148" s="3"/>
    </row>
    <row r="149" spans="3:3" x14ac:dyDescent="0.2">
      <c r="C149" s="3"/>
    </row>
    <row r="150" spans="3:3" x14ac:dyDescent="0.2">
      <c r="C150" s="3"/>
    </row>
    <row r="151" spans="3:3" x14ac:dyDescent="0.2">
      <c r="C151" s="3"/>
    </row>
    <row r="152" spans="3:3" x14ac:dyDescent="0.2">
      <c r="C152" s="3"/>
    </row>
    <row r="153" spans="3:3" x14ac:dyDescent="0.2">
      <c r="C153" s="3"/>
    </row>
    <row r="154" spans="3:3" x14ac:dyDescent="0.2">
      <c r="C154" s="3"/>
    </row>
    <row r="155" spans="3:3" x14ac:dyDescent="0.2">
      <c r="C155" s="3"/>
    </row>
    <row r="156" spans="3:3" x14ac:dyDescent="0.2">
      <c r="C156" s="3"/>
    </row>
    <row r="157" spans="3:3" x14ac:dyDescent="0.2">
      <c r="C157" s="3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8"/>
  <sheetViews>
    <sheetView workbookViewId="0">
      <selection activeCell="D1" sqref="D1"/>
    </sheetView>
  </sheetViews>
  <sheetFormatPr defaultRowHeight="12.75" x14ac:dyDescent="0.2"/>
  <cols>
    <col min="1" max="1" width="12.7109375" customWidth="1"/>
    <col min="2" max="2" width="21.85546875" bestFit="1" customWidth="1"/>
    <col min="4" max="4" width="22.42578125" bestFit="1" customWidth="1"/>
    <col min="5" max="5" width="21.85546875" bestFit="1" customWidth="1"/>
    <col min="6" max="6" width="16.5703125" customWidth="1"/>
    <col min="7" max="7" width="10.7109375" bestFit="1" customWidth="1"/>
    <col min="8" max="8" width="21.85546875" bestFit="1" customWidth="1"/>
    <col min="10" max="10" width="22.42578125" bestFit="1" customWidth="1"/>
    <col min="14" max="14" width="10.7109375" bestFit="1" customWidth="1"/>
    <col min="18" max="19" width="15.85546875" customWidth="1"/>
    <col min="22" max="22" width="11.42578125" customWidth="1"/>
  </cols>
  <sheetData>
    <row r="1" spans="1:28" ht="15.75" x14ac:dyDescent="0.25">
      <c r="A1" s="11" t="s">
        <v>27</v>
      </c>
      <c r="D1" s="11" t="s">
        <v>23</v>
      </c>
      <c r="G1" s="11" t="s">
        <v>25</v>
      </c>
      <c r="J1" s="11" t="s">
        <v>26</v>
      </c>
      <c r="N1" s="13" t="s">
        <v>30</v>
      </c>
      <c r="R1" s="11" t="s">
        <v>18</v>
      </c>
      <c r="V1" s="11" t="s">
        <v>6</v>
      </c>
      <c r="AA1" s="11" t="s">
        <v>7</v>
      </c>
    </row>
    <row r="3" spans="1:28" x14ac:dyDescent="0.2">
      <c r="A3" s="1" t="s">
        <v>4</v>
      </c>
      <c r="B3" s="1" t="s">
        <v>5</v>
      </c>
      <c r="D3" s="1" t="s">
        <v>4</v>
      </c>
      <c r="E3" s="1" t="s">
        <v>5</v>
      </c>
      <c r="F3" s="1"/>
      <c r="G3" s="1" t="s">
        <v>4</v>
      </c>
      <c r="H3" s="1" t="s">
        <v>5</v>
      </c>
      <c r="J3" s="1" t="s">
        <v>4</v>
      </c>
      <c r="K3" s="1" t="s">
        <v>5</v>
      </c>
      <c r="L3" s="1"/>
      <c r="N3" s="1" t="s">
        <v>4</v>
      </c>
      <c r="O3" s="1" t="s">
        <v>5</v>
      </c>
      <c r="R3" s="1" t="s">
        <v>4</v>
      </c>
      <c r="S3" s="1" t="s">
        <v>5</v>
      </c>
      <c r="T3" s="1"/>
      <c r="V3" s="4" t="s">
        <v>4</v>
      </c>
      <c r="W3" s="4" t="s">
        <v>5</v>
      </c>
      <c r="AA3" s="1" t="s">
        <v>4</v>
      </c>
      <c r="AB3" s="1" t="s">
        <v>5</v>
      </c>
    </row>
    <row r="4" spans="1:28" x14ac:dyDescent="0.2">
      <c r="A4" s="9">
        <v>41302</v>
      </c>
      <c r="B4" s="10">
        <v>0</v>
      </c>
      <c r="D4" s="9">
        <v>41302</v>
      </c>
      <c r="E4" s="10">
        <v>0</v>
      </c>
      <c r="G4" s="9">
        <v>41302</v>
      </c>
      <c r="H4" s="10">
        <v>0</v>
      </c>
      <c r="J4" s="9">
        <v>41302</v>
      </c>
      <c r="K4" s="10">
        <v>0</v>
      </c>
      <c r="N4" s="5">
        <v>41302</v>
      </c>
      <c r="O4" s="6">
        <v>0</v>
      </c>
      <c r="R4" s="5">
        <v>41302</v>
      </c>
      <c r="S4" s="6">
        <v>0</v>
      </c>
      <c r="V4" s="5">
        <v>41302</v>
      </c>
      <c r="W4" s="6">
        <v>0</v>
      </c>
      <c r="AA4" s="9">
        <v>41302</v>
      </c>
      <c r="AB4" s="10">
        <v>0</v>
      </c>
    </row>
    <row r="5" spans="1:28" ht="15" x14ac:dyDescent="0.25">
      <c r="A5" s="9">
        <v>41320</v>
      </c>
      <c r="B5" s="10">
        <v>3.5714285714285712E-2</v>
      </c>
      <c r="D5" s="9">
        <v>41320</v>
      </c>
      <c r="E5" s="10">
        <v>3.5885167464114832E-2</v>
      </c>
      <c r="F5" s="1"/>
      <c r="G5" s="9">
        <v>41320</v>
      </c>
      <c r="H5" s="10">
        <v>3.7974683544303799E-2</v>
      </c>
      <c r="I5" s="1"/>
      <c r="J5" s="9">
        <v>41320</v>
      </c>
      <c r="K5" s="10">
        <v>4.1095890410958902E-2</v>
      </c>
      <c r="N5" s="12">
        <v>41320</v>
      </c>
      <c r="O5" s="7">
        <v>3.9473684210526314E-2</v>
      </c>
      <c r="R5" s="12">
        <v>41320</v>
      </c>
      <c r="S5" s="7">
        <v>3.5128805620608897E-2</v>
      </c>
      <c r="V5" s="5">
        <v>41320</v>
      </c>
      <c r="W5" s="7">
        <v>3.5885167464114832E-2</v>
      </c>
      <c r="AA5" s="9">
        <v>41320</v>
      </c>
      <c r="AB5" s="10">
        <v>3.5885167464114832E-2</v>
      </c>
    </row>
    <row r="6" spans="1:28" ht="15" x14ac:dyDescent="0.25">
      <c r="A6" s="9">
        <v>41348</v>
      </c>
      <c r="B6" s="10">
        <v>8.3333333333333329E-2</v>
      </c>
      <c r="D6" s="9">
        <v>41348</v>
      </c>
      <c r="E6" s="10">
        <v>8.3732057416267949E-2</v>
      </c>
      <c r="F6" s="2"/>
      <c r="G6" s="9">
        <v>41348</v>
      </c>
      <c r="H6" s="10">
        <v>8.8607594936708861E-2</v>
      </c>
      <c r="J6" s="9">
        <v>41348</v>
      </c>
      <c r="K6" s="10">
        <v>9.5890410958904104E-2</v>
      </c>
      <c r="N6" s="12">
        <v>41334</v>
      </c>
      <c r="O6" s="7">
        <v>6.5789473684210523E-2</v>
      </c>
      <c r="R6" s="12">
        <v>41334</v>
      </c>
      <c r="S6" s="7">
        <v>5.8548009367681501E-2</v>
      </c>
      <c r="V6" s="5">
        <v>41348</v>
      </c>
      <c r="W6" s="7">
        <v>8.3732057416267949E-2</v>
      </c>
      <c r="AA6" s="9">
        <v>41348</v>
      </c>
      <c r="AB6" s="10">
        <v>8.3732057416267949E-2</v>
      </c>
    </row>
    <row r="7" spans="1:28" ht="15" x14ac:dyDescent="0.25">
      <c r="A7" s="9">
        <v>41376</v>
      </c>
      <c r="B7" s="10">
        <v>0.13095238095238096</v>
      </c>
      <c r="D7" s="9">
        <v>41376</v>
      </c>
      <c r="E7" s="10">
        <v>0.13157894736842105</v>
      </c>
      <c r="F7" s="3"/>
      <c r="G7" s="9">
        <v>41376</v>
      </c>
      <c r="H7" s="10">
        <v>0.13924050632911392</v>
      </c>
      <c r="J7" s="9">
        <v>41376</v>
      </c>
      <c r="K7" s="10">
        <v>0.15068493150684931</v>
      </c>
      <c r="N7" s="12">
        <v>41341</v>
      </c>
      <c r="O7" s="7">
        <v>7.8947368421052627E-2</v>
      </c>
      <c r="R7" s="12">
        <v>41341</v>
      </c>
      <c r="S7" s="7">
        <v>7.0257611241217793E-2</v>
      </c>
      <c r="V7" s="5">
        <v>41376</v>
      </c>
      <c r="W7" s="7">
        <v>0.13157894736842105</v>
      </c>
      <c r="AA7" s="9">
        <v>41376</v>
      </c>
      <c r="AB7" s="10">
        <v>0.13157894736842105</v>
      </c>
    </row>
    <row r="8" spans="1:28" ht="15" x14ac:dyDescent="0.25">
      <c r="A8" s="9">
        <v>41376</v>
      </c>
      <c r="B8" s="10">
        <v>0.13095238095238096</v>
      </c>
      <c r="D8" s="9">
        <v>41376</v>
      </c>
      <c r="E8" s="10">
        <v>0.13157894736842105</v>
      </c>
      <c r="F8" s="3"/>
      <c r="G8" s="9">
        <v>41376</v>
      </c>
      <c r="H8" s="10">
        <v>0.13924050632911392</v>
      </c>
      <c r="J8" s="9">
        <v>41376</v>
      </c>
      <c r="K8" s="10">
        <v>0.15068493150684931</v>
      </c>
      <c r="N8" s="12">
        <v>41348</v>
      </c>
      <c r="O8" s="7">
        <v>0.13157894736842105</v>
      </c>
      <c r="R8" s="12">
        <v>41348</v>
      </c>
      <c r="S8" s="7">
        <v>0.117096018735363</v>
      </c>
      <c r="V8" s="5">
        <v>41376</v>
      </c>
      <c r="W8" s="7">
        <v>0.13157894736842105</v>
      </c>
      <c r="AA8" s="9">
        <v>41376</v>
      </c>
      <c r="AB8" s="10">
        <v>0.13157894736842105</v>
      </c>
    </row>
    <row r="9" spans="1:28" ht="15" x14ac:dyDescent="0.25">
      <c r="A9" s="9">
        <v>41397</v>
      </c>
      <c r="B9" s="10">
        <v>0.16666666666666666</v>
      </c>
      <c r="D9" s="9">
        <v>41397</v>
      </c>
      <c r="E9" s="10">
        <v>0.1674641148325359</v>
      </c>
      <c r="F9" s="3"/>
      <c r="G9" s="9">
        <v>41397</v>
      </c>
      <c r="H9" s="10">
        <v>0.17721518987341772</v>
      </c>
      <c r="J9" s="9">
        <v>41390</v>
      </c>
      <c r="K9" s="10">
        <v>0.17808219178082191</v>
      </c>
      <c r="N9" s="12">
        <v>41355</v>
      </c>
      <c r="O9" s="7">
        <v>0.17105263157894737</v>
      </c>
      <c r="R9" s="12">
        <v>41355</v>
      </c>
      <c r="S9" s="7">
        <v>0.1522248243559719</v>
      </c>
      <c r="V9" s="5">
        <v>41397</v>
      </c>
      <c r="W9" s="7">
        <v>0.1674641148325359</v>
      </c>
      <c r="AA9" s="9">
        <v>41397</v>
      </c>
      <c r="AB9" s="10">
        <v>0.1674641148325359</v>
      </c>
    </row>
    <row r="10" spans="1:28" ht="15" x14ac:dyDescent="0.25">
      <c r="A10" s="9">
        <v>41404</v>
      </c>
      <c r="B10" s="10">
        <v>0.17857142857142858</v>
      </c>
      <c r="D10" s="9">
        <v>41397</v>
      </c>
      <c r="E10" s="10">
        <v>0.20334928229665072</v>
      </c>
      <c r="F10" s="3"/>
      <c r="G10" s="9">
        <v>41397</v>
      </c>
      <c r="H10" s="10">
        <v>0.21518987341772153</v>
      </c>
      <c r="J10" s="9">
        <v>41397</v>
      </c>
      <c r="K10" s="10">
        <v>0.19178082191780821</v>
      </c>
      <c r="N10" s="12">
        <v>41355</v>
      </c>
      <c r="O10" s="7">
        <v>0.17105263157894737</v>
      </c>
      <c r="R10" s="12">
        <v>41355</v>
      </c>
      <c r="S10" s="7">
        <v>0.1522248243559719</v>
      </c>
      <c r="V10" s="5">
        <v>41397</v>
      </c>
      <c r="W10" s="7">
        <v>0.20334928229665072</v>
      </c>
      <c r="AA10" s="9">
        <v>41404</v>
      </c>
      <c r="AB10" s="10">
        <v>0.17942583732057416</v>
      </c>
    </row>
    <row r="11" spans="1:28" ht="15" x14ac:dyDescent="0.25">
      <c r="A11" s="9">
        <v>41425</v>
      </c>
      <c r="B11" s="10">
        <v>0.22619047619047619</v>
      </c>
      <c r="D11" s="9">
        <v>41404</v>
      </c>
      <c r="E11" s="10">
        <v>0.21531100478468901</v>
      </c>
      <c r="F11" s="3"/>
      <c r="G11" s="9">
        <v>41404</v>
      </c>
      <c r="H11" s="10">
        <v>0.22784810126582278</v>
      </c>
      <c r="J11" s="9">
        <v>41397</v>
      </c>
      <c r="K11" s="10">
        <v>0.23287671232876711</v>
      </c>
      <c r="N11" s="12">
        <v>41369</v>
      </c>
      <c r="O11" s="7">
        <v>0.20263157894736841</v>
      </c>
      <c r="R11" s="12">
        <v>41369</v>
      </c>
      <c r="S11" s="7">
        <v>0.18032786885245902</v>
      </c>
      <c r="V11" s="5">
        <v>41404</v>
      </c>
      <c r="W11" s="7">
        <v>0.21531100478468901</v>
      </c>
      <c r="AA11" s="9">
        <v>41425</v>
      </c>
      <c r="AB11" s="10">
        <v>0.22727272727272727</v>
      </c>
    </row>
    <row r="12" spans="1:28" ht="15" x14ac:dyDescent="0.25">
      <c r="A12" s="9">
        <v>41425</v>
      </c>
      <c r="B12" s="10">
        <v>0.26190476190476192</v>
      </c>
      <c r="D12" s="9">
        <v>41418</v>
      </c>
      <c r="E12" s="10">
        <v>0.28708133971291866</v>
      </c>
      <c r="F12" s="3"/>
      <c r="G12" s="9">
        <v>41418</v>
      </c>
      <c r="H12" s="10">
        <v>0.30379746835443039</v>
      </c>
      <c r="J12" s="9">
        <v>41411</v>
      </c>
      <c r="K12" s="10">
        <v>0.27397260273972601</v>
      </c>
      <c r="N12" s="12">
        <v>41376</v>
      </c>
      <c r="O12" s="7">
        <v>0.25526315789473686</v>
      </c>
      <c r="R12" s="12">
        <v>41376</v>
      </c>
      <c r="S12" s="7">
        <v>0.22716627634660422</v>
      </c>
      <c r="V12" s="5">
        <v>41425</v>
      </c>
      <c r="W12" s="7">
        <v>0.26315789473684209</v>
      </c>
      <c r="AA12" s="9">
        <v>41425</v>
      </c>
      <c r="AB12" s="10">
        <v>0.26315789473684209</v>
      </c>
    </row>
    <row r="13" spans="1:28" ht="15" x14ac:dyDescent="0.25">
      <c r="A13" s="9">
        <v>41425</v>
      </c>
      <c r="B13" s="10">
        <v>0.26190476190476192</v>
      </c>
      <c r="D13" s="9">
        <v>41425</v>
      </c>
      <c r="E13" s="10">
        <v>0.3349282296650718</v>
      </c>
      <c r="F13" s="3"/>
      <c r="G13" s="9">
        <v>41425</v>
      </c>
      <c r="H13" s="10">
        <v>0.35443037974683544</v>
      </c>
      <c r="J13" s="9">
        <v>41411</v>
      </c>
      <c r="K13" s="10">
        <v>0.27397260273972601</v>
      </c>
      <c r="N13" s="12">
        <v>41376</v>
      </c>
      <c r="O13" s="7">
        <v>0.25526315789473686</v>
      </c>
      <c r="R13" s="12">
        <v>41376</v>
      </c>
      <c r="S13" s="7">
        <v>0.22716627634660422</v>
      </c>
      <c r="V13" s="5">
        <v>41425</v>
      </c>
      <c r="W13" s="7">
        <v>0.31100478468899523</v>
      </c>
      <c r="AA13" s="9">
        <v>41425</v>
      </c>
      <c r="AB13" s="10">
        <v>0.26315789473684209</v>
      </c>
    </row>
    <row r="14" spans="1:28" ht="15" x14ac:dyDescent="0.25">
      <c r="A14" s="9">
        <v>41446</v>
      </c>
      <c r="B14" s="10">
        <v>0.29761904761904762</v>
      </c>
      <c r="D14" s="9">
        <v>41425</v>
      </c>
      <c r="E14" s="10">
        <v>0.38277511961722488</v>
      </c>
      <c r="F14" s="3"/>
      <c r="G14" s="9">
        <v>41425</v>
      </c>
      <c r="H14" s="10">
        <v>0.4050632911392405</v>
      </c>
      <c r="J14" s="9">
        <v>41418</v>
      </c>
      <c r="K14" s="10">
        <v>0.35616438356164382</v>
      </c>
      <c r="N14" s="12">
        <v>41376</v>
      </c>
      <c r="O14" s="7">
        <v>0.29473684210526313</v>
      </c>
      <c r="R14" s="12">
        <v>41376</v>
      </c>
      <c r="S14" s="7">
        <v>0.26229508196721313</v>
      </c>
      <c r="V14" s="5">
        <v>41425</v>
      </c>
      <c r="W14" s="7">
        <v>0.31100478468899523</v>
      </c>
      <c r="AA14" s="9">
        <v>41446</v>
      </c>
      <c r="AB14" s="10">
        <v>0.29904306220095694</v>
      </c>
    </row>
    <row r="15" spans="1:28" ht="15" x14ac:dyDescent="0.25">
      <c r="A15" s="9">
        <v>41453</v>
      </c>
      <c r="B15" s="10">
        <v>0.34523809523809523</v>
      </c>
      <c r="D15" s="9">
        <v>41425</v>
      </c>
      <c r="E15" s="10">
        <v>0.38277511961722488</v>
      </c>
      <c r="F15" s="3"/>
      <c r="G15" s="9">
        <v>41425</v>
      </c>
      <c r="H15" s="10">
        <v>0.4050632911392405</v>
      </c>
      <c r="J15" s="9">
        <v>41425</v>
      </c>
      <c r="K15" s="10">
        <v>0.41095890410958902</v>
      </c>
      <c r="N15" s="12">
        <v>41390</v>
      </c>
      <c r="O15" s="7">
        <v>0.32105263157894737</v>
      </c>
      <c r="R15" s="12">
        <v>41390</v>
      </c>
      <c r="S15" s="7">
        <v>0.2857142857142857</v>
      </c>
      <c r="V15" s="5">
        <v>41432</v>
      </c>
      <c r="W15" s="7">
        <v>0.32296650717703351</v>
      </c>
      <c r="AA15" s="9">
        <v>41453</v>
      </c>
      <c r="AB15" s="10">
        <v>0.34688995215311003</v>
      </c>
    </row>
    <row r="16" spans="1:28" ht="15" x14ac:dyDescent="0.25">
      <c r="A16" s="9">
        <v>41453</v>
      </c>
      <c r="B16" s="10">
        <v>0.35714285714285715</v>
      </c>
      <c r="D16" s="9">
        <v>41432</v>
      </c>
      <c r="E16" s="10">
        <v>0.39473684210526316</v>
      </c>
      <c r="F16" s="3"/>
      <c r="G16" s="9">
        <v>41432</v>
      </c>
      <c r="H16" s="10">
        <v>0.41772151898734178</v>
      </c>
      <c r="J16" s="9">
        <v>41425</v>
      </c>
      <c r="K16" s="10">
        <v>0.43835616438356162</v>
      </c>
      <c r="N16" s="12">
        <v>41390</v>
      </c>
      <c r="O16" s="7">
        <v>0.3473684210526316</v>
      </c>
      <c r="R16" s="12">
        <v>41390</v>
      </c>
      <c r="S16" s="7">
        <v>0.30913348946135832</v>
      </c>
      <c r="V16" s="5">
        <v>41446</v>
      </c>
      <c r="W16" s="7">
        <v>0.34688995215311003</v>
      </c>
      <c r="AA16" s="9">
        <v>41453</v>
      </c>
      <c r="AB16" s="10">
        <v>0.35885167464114831</v>
      </c>
    </row>
    <row r="17" spans="1:28" ht="15" x14ac:dyDescent="0.25">
      <c r="A17" s="9">
        <v>41467</v>
      </c>
      <c r="B17" s="10">
        <v>0.38095238095238093</v>
      </c>
      <c r="D17" s="9">
        <v>41446</v>
      </c>
      <c r="E17" s="10">
        <v>0.41866028708133973</v>
      </c>
      <c r="F17" s="3"/>
      <c r="G17" s="9">
        <v>41439</v>
      </c>
      <c r="H17" s="10">
        <v>0.44303797468354428</v>
      </c>
      <c r="J17" s="9">
        <v>41425</v>
      </c>
      <c r="K17" s="10">
        <v>0.46575342465753422</v>
      </c>
      <c r="N17" s="12">
        <v>41397</v>
      </c>
      <c r="O17" s="7">
        <v>0.38684210526315788</v>
      </c>
      <c r="R17" s="12">
        <v>41397</v>
      </c>
      <c r="S17" s="7">
        <v>0.34426229508196721</v>
      </c>
      <c r="V17" s="5">
        <v>41446</v>
      </c>
      <c r="W17" s="7">
        <v>0.38277511961722488</v>
      </c>
      <c r="AA17" s="9">
        <v>41467</v>
      </c>
      <c r="AB17" s="10">
        <v>0.38277511961722488</v>
      </c>
    </row>
    <row r="18" spans="1:28" ht="15" x14ac:dyDescent="0.25">
      <c r="A18" s="9">
        <v>41488</v>
      </c>
      <c r="B18" s="10">
        <v>0.44047619047619047</v>
      </c>
      <c r="D18" s="9">
        <v>41446</v>
      </c>
      <c r="E18" s="10">
        <v>0.45454545454545453</v>
      </c>
      <c r="F18" s="3"/>
      <c r="G18" s="9">
        <v>41446</v>
      </c>
      <c r="H18" s="10">
        <v>0.46835443037974683</v>
      </c>
      <c r="J18" s="9">
        <v>41432</v>
      </c>
      <c r="K18" s="10">
        <v>0.47945205479452052</v>
      </c>
      <c r="N18" s="12">
        <v>41404</v>
      </c>
      <c r="O18" s="7">
        <v>0.4</v>
      </c>
      <c r="R18" s="12">
        <v>41397</v>
      </c>
      <c r="S18" s="7">
        <v>0.37939110070257609</v>
      </c>
      <c r="V18" s="5">
        <v>41446</v>
      </c>
      <c r="W18" s="7">
        <v>0.41866028708133973</v>
      </c>
      <c r="AA18" s="9">
        <v>41488</v>
      </c>
      <c r="AB18" s="10">
        <v>0.44258373205741625</v>
      </c>
    </row>
    <row r="19" spans="1:28" ht="15" x14ac:dyDescent="0.25">
      <c r="A19" s="9">
        <v>41495</v>
      </c>
      <c r="B19" s="10">
        <v>0.48809523809523808</v>
      </c>
      <c r="D19" s="9">
        <v>41446</v>
      </c>
      <c r="E19" s="10">
        <v>0.49043062200956938</v>
      </c>
      <c r="F19" s="3"/>
      <c r="G19" s="9">
        <v>41446</v>
      </c>
      <c r="H19" s="10">
        <v>0.50632911392405067</v>
      </c>
      <c r="J19" s="9">
        <v>41446</v>
      </c>
      <c r="K19" s="10">
        <v>0.50684931506849318</v>
      </c>
      <c r="N19" s="12">
        <v>41418</v>
      </c>
      <c r="O19" s="7">
        <v>0.47894736842105262</v>
      </c>
      <c r="R19" s="12">
        <v>41404</v>
      </c>
      <c r="S19" s="7">
        <v>0.3911007025761124</v>
      </c>
      <c r="V19" s="5">
        <v>41474</v>
      </c>
      <c r="W19" s="7">
        <v>0.46650717703349281</v>
      </c>
      <c r="AA19" s="9">
        <v>41495</v>
      </c>
      <c r="AB19" s="10">
        <v>0.49043062200956938</v>
      </c>
    </row>
    <row r="20" spans="1:28" ht="15" x14ac:dyDescent="0.25">
      <c r="A20" s="9">
        <v>41509</v>
      </c>
      <c r="B20" s="10">
        <v>0.52380952380952384</v>
      </c>
      <c r="D20" s="9">
        <v>41465</v>
      </c>
      <c r="E20" s="10">
        <v>0.56937799043062198</v>
      </c>
      <c r="F20" s="3"/>
      <c r="G20" s="9">
        <v>41467</v>
      </c>
      <c r="H20" s="10">
        <v>0.59493670886075944</v>
      </c>
      <c r="J20" s="9">
        <v>41453</v>
      </c>
      <c r="K20" s="10">
        <v>0.54794520547945202</v>
      </c>
      <c r="N20" s="12">
        <v>41425</v>
      </c>
      <c r="O20" s="7">
        <v>0.51842105263157889</v>
      </c>
      <c r="R20" s="12">
        <v>41404</v>
      </c>
      <c r="S20" s="7">
        <v>0.4379391100702576</v>
      </c>
      <c r="V20" s="5">
        <v>41481</v>
      </c>
      <c r="W20" s="7">
        <v>0.52631578947368418</v>
      </c>
      <c r="AA20" s="9">
        <v>41509</v>
      </c>
      <c r="AB20" s="10">
        <v>0.52631578947368418</v>
      </c>
    </row>
    <row r="21" spans="1:28" ht="15" x14ac:dyDescent="0.25">
      <c r="A21" s="9">
        <v>41523</v>
      </c>
      <c r="B21" s="10">
        <v>0.5714285714285714</v>
      </c>
      <c r="D21" s="9">
        <v>41474</v>
      </c>
      <c r="E21" s="10">
        <v>0.61722488038277512</v>
      </c>
      <c r="F21" s="3"/>
      <c r="G21" s="9">
        <v>41467</v>
      </c>
      <c r="H21" s="10">
        <v>0.64556962025316456</v>
      </c>
      <c r="J21" s="9">
        <v>41460</v>
      </c>
      <c r="K21" s="10">
        <v>0.60273972602739723</v>
      </c>
      <c r="N21" s="12">
        <v>41432</v>
      </c>
      <c r="O21" s="7">
        <v>0.57105263157894737</v>
      </c>
      <c r="R21" s="12">
        <v>41418</v>
      </c>
      <c r="S21" s="7">
        <v>0.50819672131147542</v>
      </c>
      <c r="V21" s="5">
        <v>41488</v>
      </c>
      <c r="W21" s="7">
        <v>0.59808612440191389</v>
      </c>
      <c r="AA21" s="9">
        <v>41523</v>
      </c>
      <c r="AB21" s="10">
        <v>0.57416267942583732</v>
      </c>
    </row>
    <row r="22" spans="1:28" ht="15" x14ac:dyDescent="0.25">
      <c r="A22" s="9">
        <v>41544</v>
      </c>
      <c r="B22" s="10">
        <v>0.63095238095238093</v>
      </c>
      <c r="D22" s="9">
        <v>41481</v>
      </c>
      <c r="E22" s="10">
        <v>0.67703349282296654</v>
      </c>
      <c r="F22" s="3"/>
      <c r="G22" s="9">
        <v>41474</v>
      </c>
      <c r="H22" s="10">
        <v>0.69620253164556967</v>
      </c>
      <c r="J22" s="9">
        <v>41467</v>
      </c>
      <c r="K22" s="10">
        <v>0.69863013698630139</v>
      </c>
      <c r="N22" s="12">
        <v>41432</v>
      </c>
      <c r="O22" s="7">
        <v>0.62368421052631584</v>
      </c>
      <c r="R22" s="12">
        <v>41425</v>
      </c>
      <c r="S22" s="7">
        <v>0.54332552693208436</v>
      </c>
      <c r="V22" s="5">
        <v>41509</v>
      </c>
      <c r="W22" s="7">
        <v>0.64593301435406703</v>
      </c>
      <c r="AA22" s="9">
        <v>41544</v>
      </c>
      <c r="AB22" s="10">
        <v>0.63397129186602874</v>
      </c>
    </row>
    <row r="23" spans="1:28" ht="15" x14ac:dyDescent="0.25">
      <c r="A23" s="9">
        <v>41572</v>
      </c>
      <c r="B23" s="10">
        <v>0.7142857142857143</v>
      </c>
      <c r="D23" s="9">
        <v>41509</v>
      </c>
      <c r="E23" s="10">
        <v>0.72488038277511957</v>
      </c>
      <c r="F23" s="3"/>
      <c r="G23" s="9">
        <v>41495</v>
      </c>
      <c r="H23" s="10">
        <v>0.73417721518987344</v>
      </c>
      <c r="J23" s="9">
        <v>41481</v>
      </c>
      <c r="K23" s="10">
        <v>0.73972602739726023</v>
      </c>
      <c r="N23" s="12">
        <v>41446</v>
      </c>
      <c r="O23" s="7">
        <v>0.65</v>
      </c>
      <c r="R23" s="12">
        <v>41425</v>
      </c>
      <c r="S23" s="7">
        <v>0.57845433255269318</v>
      </c>
      <c r="V23" s="5">
        <v>41516</v>
      </c>
      <c r="W23" s="7">
        <v>0.70574162679425834</v>
      </c>
      <c r="AA23" s="9">
        <v>41572</v>
      </c>
      <c r="AB23" s="10">
        <v>0.71770334928229662</v>
      </c>
    </row>
    <row r="24" spans="1:28" ht="15" x14ac:dyDescent="0.25">
      <c r="A24" s="9">
        <v>41579</v>
      </c>
      <c r="B24" s="10">
        <v>0.77380952380952384</v>
      </c>
      <c r="D24" s="9">
        <v>41516</v>
      </c>
      <c r="E24" s="10">
        <v>0.78468899521531099</v>
      </c>
      <c r="F24" s="3"/>
      <c r="G24" s="9">
        <v>41509</v>
      </c>
      <c r="H24" s="10">
        <v>0.79746835443037978</v>
      </c>
      <c r="J24" s="9">
        <v>41488</v>
      </c>
      <c r="K24" s="10">
        <v>0.79452054794520544</v>
      </c>
      <c r="N24" s="12">
        <v>41460</v>
      </c>
      <c r="O24" s="7">
        <v>0.70263157894736838</v>
      </c>
      <c r="R24" s="12">
        <v>41425</v>
      </c>
      <c r="S24" s="7">
        <v>0.62529274004683844</v>
      </c>
      <c r="V24" s="5">
        <v>41535</v>
      </c>
      <c r="W24" s="7">
        <v>0.78468899521531099</v>
      </c>
      <c r="AA24" s="9">
        <v>41579</v>
      </c>
      <c r="AB24" s="10">
        <v>0.77751196172248804</v>
      </c>
    </row>
    <row r="25" spans="1:28" ht="15" x14ac:dyDescent="0.25">
      <c r="A25" s="9">
        <v>41614</v>
      </c>
      <c r="B25" s="10">
        <v>0.84523809523809523</v>
      </c>
      <c r="D25" s="9">
        <v>41551</v>
      </c>
      <c r="E25" s="10">
        <v>0.84449760765550241</v>
      </c>
      <c r="F25" s="3"/>
      <c r="G25" s="9">
        <v>41530</v>
      </c>
      <c r="H25" s="10">
        <v>0.86075949367088611</v>
      </c>
      <c r="J25" s="9">
        <v>41516</v>
      </c>
      <c r="K25" s="10">
        <v>0.84931506849315064</v>
      </c>
      <c r="N25" s="12">
        <v>41467</v>
      </c>
      <c r="O25" s="7">
        <v>0.79473684210526319</v>
      </c>
      <c r="R25" s="12">
        <v>41432</v>
      </c>
      <c r="S25" s="7">
        <v>0.67213114754098358</v>
      </c>
      <c r="V25" s="5">
        <v>41551</v>
      </c>
      <c r="W25" s="7">
        <v>0.84449760765550241</v>
      </c>
      <c r="AA25" s="9">
        <v>41614</v>
      </c>
      <c r="AB25" s="10">
        <v>0.84928229665071775</v>
      </c>
    </row>
    <row r="26" spans="1:28" ht="15" x14ac:dyDescent="0.25">
      <c r="A26" s="9">
        <v>41663</v>
      </c>
      <c r="B26" s="10">
        <v>0.9285714285714286</v>
      </c>
      <c r="D26" s="9">
        <v>41558</v>
      </c>
      <c r="E26" s="10">
        <v>0.92822966507177029</v>
      </c>
      <c r="F26" s="3"/>
      <c r="G26" s="9">
        <v>41544</v>
      </c>
      <c r="H26" s="10">
        <v>0.92405063291139244</v>
      </c>
      <c r="J26" s="9">
        <v>41516</v>
      </c>
      <c r="K26" s="10">
        <v>0.9178082191780822</v>
      </c>
      <c r="N26" s="12">
        <v>41467</v>
      </c>
      <c r="O26" s="7">
        <v>0.83421052631578951</v>
      </c>
      <c r="R26" s="12">
        <v>41432</v>
      </c>
      <c r="S26" s="7">
        <v>0.71896955503512883</v>
      </c>
      <c r="V26" s="5">
        <v>41558</v>
      </c>
      <c r="W26" s="7">
        <v>0.92822966507177029</v>
      </c>
      <c r="AA26" s="9">
        <v>41661</v>
      </c>
      <c r="AB26" s="10">
        <v>0.92822966507177029</v>
      </c>
    </row>
    <row r="27" spans="1:28" ht="15" x14ac:dyDescent="0.25">
      <c r="A27" s="9">
        <v>41705</v>
      </c>
      <c r="B27" s="10">
        <v>1</v>
      </c>
      <c r="D27" s="9">
        <v>41600</v>
      </c>
      <c r="E27" s="10">
        <v>1</v>
      </c>
      <c r="F27" s="3"/>
      <c r="G27" s="9">
        <v>41586</v>
      </c>
      <c r="H27" s="10">
        <v>1</v>
      </c>
      <c r="J27" s="9">
        <v>41558</v>
      </c>
      <c r="K27" s="10">
        <v>1</v>
      </c>
      <c r="N27" s="12">
        <v>41488</v>
      </c>
      <c r="O27" s="7">
        <v>0.86842105263157898</v>
      </c>
      <c r="R27" s="12">
        <v>41446</v>
      </c>
      <c r="S27" s="7">
        <v>0.74238875878220145</v>
      </c>
      <c r="V27" s="8">
        <v>41600</v>
      </c>
      <c r="W27" s="7">
        <v>1</v>
      </c>
      <c r="AA27" s="9">
        <v>41703</v>
      </c>
      <c r="AB27" s="10">
        <v>1</v>
      </c>
    </row>
    <row r="28" spans="1:28" ht="15" x14ac:dyDescent="0.25">
      <c r="E28" s="3"/>
      <c r="F28" s="3"/>
      <c r="G28" s="3"/>
      <c r="H28" s="3"/>
      <c r="N28" s="12">
        <v>41495</v>
      </c>
      <c r="O28" s="7">
        <v>0.92105263157894735</v>
      </c>
      <c r="R28" s="12">
        <v>41460</v>
      </c>
      <c r="S28" s="7">
        <v>0.78922716627634659</v>
      </c>
    </row>
    <row r="29" spans="1:28" ht="15" x14ac:dyDescent="0.25">
      <c r="E29" s="3"/>
      <c r="F29" s="3"/>
      <c r="G29" s="3"/>
      <c r="H29" s="3"/>
      <c r="N29" s="12">
        <v>41537</v>
      </c>
      <c r="O29" s="7">
        <v>1</v>
      </c>
      <c r="R29" s="12">
        <v>41467</v>
      </c>
      <c r="S29" s="7">
        <v>0.87119437939110067</v>
      </c>
    </row>
    <row r="30" spans="1:28" ht="15" x14ac:dyDescent="0.25">
      <c r="E30" s="3"/>
      <c r="F30" s="3"/>
      <c r="G30" s="3"/>
      <c r="H30" s="3"/>
      <c r="R30" s="12">
        <v>41467</v>
      </c>
      <c r="S30" s="7">
        <v>0.90632318501170961</v>
      </c>
    </row>
    <row r="31" spans="1:28" ht="15" x14ac:dyDescent="0.25">
      <c r="E31" s="3"/>
      <c r="F31" s="3"/>
      <c r="G31" s="3"/>
      <c r="H31" s="3"/>
      <c r="R31" s="12">
        <v>41474</v>
      </c>
      <c r="S31" s="7">
        <v>0.91803278688524592</v>
      </c>
    </row>
    <row r="32" spans="1:28" ht="12" customHeight="1" x14ac:dyDescent="0.25">
      <c r="E32" s="3"/>
      <c r="F32" s="3"/>
      <c r="G32" s="3"/>
      <c r="H32" s="3"/>
      <c r="R32" s="12">
        <v>41474</v>
      </c>
      <c r="S32" s="7">
        <v>0.92974238875878223</v>
      </c>
    </row>
    <row r="33" spans="5:19" ht="15" x14ac:dyDescent="0.25">
      <c r="E33" s="3"/>
      <c r="F33" s="3"/>
      <c r="G33" s="3"/>
      <c r="H33" s="3"/>
      <c r="R33" s="12">
        <v>41516</v>
      </c>
      <c r="S33" s="7">
        <v>1</v>
      </c>
    </row>
    <row r="34" spans="5:19" x14ac:dyDescent="0.2">
      <c r="E34" s="3"/>
      <c r="F34" s="3"/>
      <c r="G34" s="3"/>
      <c r="H34" s="3"/>
    </row>
    <row r="35" spans="5:19" x14ac:dyDescent="0.2">
      <c r="E35" s="3"/>
      <c r="F35" s="3"/>
      <c r="G35" s="3"/>
      <c r="H35" s="3"/>
    </row>
    <row r="36" spans="5:19" x14ac:dyDescent="0.2">
      <c r="E36" s="3"/>
      <c r="F36" s="3"/>
      <c r="G36" s="3"/>
      <c r="H36" s="3"/>
    </row>
    <row r="37" spans="5:19" x14ac:dyDescent="0.2">
      <c r="E37" s="3"/>
      <c r="F37" s="3"/>
      <c r="G37" s="3"/>
      <c r="H37" s="3"/>
    </row>
    <row r="38" spans="5:19" x14ac:dyDescent="0.2">
      <c r="E38" s="3"/>
      <c r="F38" s="3"/>
      <c r="G38" s="3"/>
      <c r="H38" s="3"/>
    </row>
    <row r="39" spans="5:19" x14ac:dyDescent="0.2">
      <c r="E39" s="3"/>
      <c r="F39" s="3"/>
      <c r="G39" s="3"/>
      <c r="H39" s="3"/>
    </row>
    <row r="40" spans="5:19" x14ac:dyDescent="0.2">
      <c r="E40" s="3"/>
      <c r="F40" s="3"/>
      <c r="G40" s="3"/>
      <c r="H40" s="3"/>
    </row>
    <row r="41" spans="5:19" x14ac:dyDescent="0.2">
      <c r="E41" s="3"/>
      <c r="F41" s="3"/>
      <c r="G41" s="3"/>
      <c r="H41" s="3"/>
    </row>
    <row r="42" spans="5:19" x14ac:dyDescent="0.2">
      <c r="E42" s="3"/>
      <c r="F42" s="3"/>
      <c r="G42" s="3"/>
      <c r="H42" s="3"/>
    </row>
    <row r="43" spans="5:19" x14ac:dyDescent="0.2">
      <c r="E43" s="3"/>
      <c r="F43" s="3"/>
      <c r="G43" s="3"/>
      <c r="H43" s="3"/>
    </row>
    <row r="44" spans="5:19" x14ac:dyDescent="0.2">
      <c r="E44" s="3"/>
      <c r="F44" s="3"/>
      <c r="G44" s="3"/>
      <c r="H44" s="3"/>
    </row>
    <row r="45" spans="5:19" x14ac:dyDescent="0.2">
      <c r="E45" s="3"/>
      <c r="F45" s="3"/>
      <c r="G45" s="3"/>
      <c r="H45" s="3"/>
    </row>
    <row r="46" spans="5:19" x14ac:dyDescent="0.2">
      <c r="E46" s="3"/>
      <c r="F46" s="3"/>
      <c r="G46" s="3"/>
      <c r="H46" s="3"/>
    </row>
    <row r="47" spans="5:19" x14ac:dyDescent="0.2">
      <c r="E47" s="3"/>
      <c r="F47" s="3"/>
      <c r="G47" s="3"/>
      <c r="H47" s="3"/>
    </row>
    <row r="48" spans="5:19" x14ac:dyDescent="0.2">
      <c r="E48" s="3"/>
      <c r="F48" s="3"/>
      <c r="G48" s="3"/>
      <c r="H48" s="3"/>
    </row>
    <row r="49" spans="5:8" x14ac:dyDescent="0.2">
      <c r="E49" s="3"/>
      <c r="F49" s="3"/>
      <c r="G49" s="3"/>
      <c r="H49" s="3"/>
    </row>
    <row r="50" spans="5:8" x14ac:dyDescent="0.2">
      <c r="E50" s="3"/>
      <c r="F50" s="3"/>
      <c r="G50" s="3"/>
      <c r="H50" s="3"/>
    </row>
    <row r="51" spans="5:8" x14ac:dyDescent="0.2">
      <c r="E51" s="3"/>
      <c r="F51" s="3"/>
      <c r="G51" s="3"/>
      <c r="H51" s="3"/>
    </row>
    <row r="52" spans="5:8" x14ac:dyDescent="0.2">
      <c r="E52" s="3"/>
      <c r="F52" s="3"/>
      <c r="G52" s="3"/>
      <c r="H52" s="3"/>
    </row>
    <row r="53" spans="5:8" x14ac:dyDescent="0.2">
      <c r="E53" s="3"/>
      <c r="F53" s="3"/>
      <c r="G53" s="3"/>
      <c r="H53" s="3"/>
    </row>
    <row r="54" spans="5:8" x14ac:dyDescent="0.2">
      <c r="E54" s="3"/>
      <c r="F54" s="3"/>
      <c r="G54" s="3"/>
      <c r="H54" s="3"/>
    </row>
    <row r="55" spans="5:8" x14ac:dyDescent="0.2">
      <c r="E55" s="3"/>
      <c r="F55" s="3"/>
      <c r="G55" s="3"/>
      <c r="H55" s="3"/>
    </row>
    <row r="56" spans="5:8" x14ac:dyDescent="0.2">
      <c r="E56" s="3"/>
      <c r="F56" s="3"/>
      <c r="G56" s="3"/>
      <c r="H56" s="3"/>
    </row>
    <row r="57" spans="5:8" x14ac:dyDescent="0.2">
      <c r="E57" s="3"/>
      <c r="F57" s="3"/>
      <c r="G57" s="3"/>
      <c r="H57" s="3"/>
    </row>
    <row r="58" spans="5:8" x14ac:dyDescent="0.2">
      <c r="E58" s="3"/>
      <c r="F58" s="3"/>
      <c r="G58" s="3"/>
      <c r="H58" s="3"/>
    </row>
    <row r="59" spans="5:8" x14ac:dyDescent="0.2">
      <c r="E59" s="3"/>
      <c r="F59" s="3"/>
      <c r="G59" s="3"/>
      <c r="H59" s="3"/>
    </row>
    <row r="60" spans="5:8" x14ac:dyDescent="0.2">
      <c r="E60" s="3"/>
      <c r="F60" s="3"/>
      <c r="G60" s="3"/>
      <c r="H60" s="3"/>
    </row>
    <row r="61" spans="5:8" x14ac:dyDescent="0.2">
      <c r="E61" s="3"/>
      <c r="F61" s="3"/>
      <c r="G61" s="3"/>
      <c r="H61" s="3"/>
    </row>
    <row r="62" spans="5:8" x14ac:dyDescent="0.2">
      <c r="E62" s="3"/>
      <c r="F62" s="3"/>
      <c r="G62" s="3"/>
      <c r="H62" s="3"/>
    </row>
    <row r="63" spans="5:8" x14ac:dyDescent="0.2">
      <c r="E63" s="3"/>
      <c r="F63" s="3"/>
      <c r="G63" s="3"/>
      <c r="H63" s="3"/>
    </row>
    <row r="64" spans="5:8" x14ac:dyDescent="0.2">
      <c r="E64" s="3"/>
      <c r="F64" s="3"/>
      <c r="G64" s="3"/>
      <c r="H64" s="3"/>
    </row>
    <row r="65" spans="5:8" x14ac:dyDescent="0.2">
      <c r="E65" s="3"/>
      <c r="F65" s="3"/>
      <c r="G65" s="3"/>
      <c r="H65" s="3"/>
    </row>
    <row r="66" spans="5:8" x14ac:dyDescent="0.2">
      <c r="E66" s="3"/>
      <c r="F66" s="3"/>
      <c r="G66" s="3"/>
      <c r="H66" s="3"/>
    </row>
    <row r="67" spans="5:8" x14ac:dyDescent="0.2">
      <c r="E67" s="3"/>
      <c r="F67" s="3"/>
      <c r="G67" s="3"/>
      <c r="H67" s="3"/>
    </row>
    <row r="68" spans="5:8" x14ac:dyDescent="0.2">
      <c r="E68" s="3"/>
      <c r="F68" s="3"/>
      <c r="G68" s="3"/>
      <c r="H68" s="3"/>
    </row>
    <row r="69" spans="5:8" x14ac:dyDescent="0.2">
      <c r="E69" s="3"/>
      <c r="F69" s="3"/>
      <c r="G69" s="3"/>
      <c r="H69" s="3"/>
    </row>
    <row r="70" spans="5:8" x14ac:dyDescent="0.2">
      <c r="E70" s="3"/>
      <c r="F70" s="3"/>
      <c r="G70" s="3"/>
      <c r="H70" s="3"/>
    </row>
    <row r="71" spans="5:8" x14ac:dyDescent="0.2">
      <c r="E71" s="3"/>
    </row>
    <row r="72" spans="5:8" x14ac:dyDescent="0.2">
      <c r="E72" s="3"/>
    </row>
    <row r="73" spans="5:8" x14ac:dyDescent="0.2">
      <c r="E73" s="3"/>
    </row>
    <row r="74" spans="5:8" x14ac:dyDescent="0.2">
      <c r="E74" s="3"/>
    </row>
    <row r="75" spans="5:8" x14ac:dyDescent="0.2">
      <c r="E75" s="3"/>
    </row>
    <row r="76" spans="5:8" x14ac:dyDescent="0.2">
      <c r="E76" s="3"/>
    </row>
    <row r="77" spans="5:8" x14ac:dyDescent="0.2">
      <c r="E77" s="3"/>
    </row>
    <row r="78" spans="5:8" x14ac:dyDescent="0.2">
      <c r="E78" s="3"/>
    </row>
    <row r="79" spans="5:8" x14ac:dyDescent="0.2">
      <c r="E79" s="3"/>
    </row>
    <row r="80" spans="5:8" x14ac:dyDescent="0.2">
      <c r="E80" s="3"/>
    </row>
    <row r="81" spans="5:5" x14ac:dyDescent="0.2">
      <c r="E81" s="3"/>
    </row>
    <row r="82" spans="5:5" x14ac:dyDescent="0.2">
      <c r="E82" s="3"/>
    </row>
    <row r="83" spans="5:5" x14ac:dyDescent="0.2">
      <c r="E83" s="3"/>
    </row>
    <row r="84" spans="5:5" x14ac:dyDescent="0.2">
      <c r="E84" s="3"/>
    </row>
    <row r="85" spans="5:5" x14ac:dyDescent="0.2">
      <c r="E85" s="3"/>
    </row>
    <row r="86" spans="5:5" x14ac:dyDescent="0.2">
      <c r="E86" s="3"/>
    </row>
    <row r="87" spans="5:5" x14ac:dyDescent="0.2">
      <c r="E87" s="3"/>
    </row>
    <row r="88" spans="5:5" x14ac:dyDescent="0.2">
      <c r="E88" s="3"/>
    </row>
    <row r="89" spans="5:5" x14ac:dyDescent="0.2">
      <c r="E89" s="3"/>
    </row>
    <row r="90" spans="5:5" x14ac:dyDescent="0.2">
      <c r="E90" s="3"/>
    </row>
    <row r="91" spans="5:5" x14ac:dyDescent="0.2">
      <c r="E91" s="3"/>
    </row>
    <row r="92" spans="5:5" x14ac:dyDescent="0.2">
      <c r="E92" s="3"/>
    </row>
    <row r="93" spans="5:5" x14ac:dyDescent="0.2">
      <c r="E93" s="3"/>
    </row>
    <row r="94" spans="5:5" x14ac:dyDescent="0.2">
      <c r="E94" s="3"/>
    </row>
    <row r="95" spans="5:5" x14ac:dyDescent="0.2">
      <c r="E95" s="3"/>
    </row>
    <row r="96" spans="5:5" x14ac:dyDescent="0.2">
      <c r="E96" s="3"/>
    </row>
    <row r="97" spans="5:5" x14ac:dyDescent="0.2">
      <c r="E97" s="3"/>
    </row>
    <row r="98" spans="5:5" x14ac:dyDescent="0.2">
      <c r="E98" s="3"/>
    </row>
    <row r="99" spans="5:5" x14ac:dyDescent="0.2">
      <c r="E99" s="3"/>
    </row>
    <row r="100" spans="5:5" x14ac:dyDescent="0.2">
      <c r="E100" s="3"/>
    </row>
    <row r="101" spans="5:5" x14ac:dyDescent="0.2">
      <c r="E101" s="3"/>
    </row>
    <row r="102" spans="5:5" x14ac:dyDescent="0.2">
      <c r="E102" s="3"/>
    </row>
    <row r="103" spans="5:5" x14ac:dyDescent="0.2">
      <c r="E103" s="3"/>
    </row>
    <row r="104" spans="5:5" x14ac:dyDescent="0.2">
      <c r="E104" s="3"/>
    </row>
    <row r="105" spans="5:5" x14ac:dyDescent="0.2">
      <c r="E105" s="3"/>
    </row>
    <row r="106" spans="5:5" x14ac:dyDescent="0.2">
      <c r="E106" s="3"/>
    </row>
    <row r="107" spans="5:5" x14ac:dyDescent="0.2">
      <c r="E107" s="3"/>
    </row>
    <row r="108" spans="5:5" x14ac:dyDescent="0.2">
      <c r="E108" s="3"/>
    </row>
    <row r="109" spans="5:5" x14ac:dyDescent="0.2">
      <c r="E109" s="3"/>
    </row>
    <row r="110" spans="5:5" x14ac:dyDescent="0.2">
      <c r="E110" s="3"/>
    </row>
    <row r="111" spans="5:5" x14ac:dyDescent="0.2">
      <c r="E111" s="3"/>
    </row>
    <row r="112" spans="5:5" x14ac:dyDescent="0.2">
      <c r="E112" s="3"/>
    </row>
    <row r="113" spans="5:5" x14ac:dyDescent="0.2">
      <c r="E113" s="3"/>
    </row>
    <row r="114" spans="5:5" x14ac:dyDescent="0.2">
      <c r="E114" s="3"/>
    </row>
    <row r="115" spans="5:5" x14ac:dyDescent="0.2">
      <c r="E115" s="3"/>
    </row>
    <row r="116" spans="5:5" x14ac:dyDescent="0.2">
      <c r="E116" s="3"/>
    </row>
    <row r="117" spans="5:5" x14ac:dyDescent="0.2">
      <c r="E117" s="3"/>
    </row>
    <row r="118" spans="5:5" x14ac:dyDescent="0.2">
      <c r="E118" s="3"/>
    </row>
    <row r="119" spans="5:5" x14ac:dyDescent="0.2">
      <c r="E119" s="3"/>
    </row>
    <row r="120" spans="5:5" x14ac:dyDescent="0.2">
      <c r="E120" s="3"/>
    </row>
    <row r="121" spans="5:5" x14ac:dyDescent="0.2">
      <c r="E121" s="3"/>
    </row>
    <row r="122" spans="5:5" x14ac:dyDescent="0.2">
      <c r="E122" s="3"/>
    </row>
    <row r="123" spans="5:5" x14ac:dyDescent="0.2">
      <c r="E123" s="3"/>
    </row>
    <row r="124" spans="5:5" x14ac:dyDescent="0.2">
      <c r="E124" s="3"/>
    </row>
    <row r="125" spans="5:5" x14ac:dyDescent="0.2">
      <c r="E125" s="3"/>
    </row>
    <row r="126" spans="5:5" x14ac:dyDescent="0.2">
      <c r="E126" s="3"/>
    </row>
    <row r="127" spans="5:5" x14ac:dyDescent="0.2">
      <c r="E127" s="3"/>
    </row>
    <row r="128" spans="5:5" x14ac:dyDescent="0.2">
      <c r="E128" s="3"/>
    </row>
    <row r="129" spans="5:5" x14ac:dyDescent="0.2">
      <c r="E129" s="3"/>
    </row>
    <row r="130" spans="5:5" x14ac:dyDescent="0.2">
      <c r="E130" s="3"/>
    </row>
    <row r="131" spans="5:5" x14ac:dyDescent="0.2">
      <c r="E131" s="3"/>
    </row>
    <row r="132" spans="5:5" x14ac:dyDescent="0.2">
      <c r="E132" s="3"/>
    </row>
    <row r="133" spans="5:5" x14ac:dyDescent="0.2">
      <c r="E133" s="3"/>
    </row>
    <row r="134" spans="5:5" x14ac:dyDescent="0.2">
      <c r="E134" s="3"/>
    </row>
    <row r="135" spans="5:5" x14ac:dyDescent="0.2">
      <c r="E135" s="3"/>
    </row>
    <row r="136" spans="5:5" x14ac:dyDescent="0.2">
      <c r="E136" s="3"/>
    </row>
    <row r="137" spans="5:5" x14ac:dyDescent="0.2">
      <c r="E137" s="3"/>
    </row>
    <row r="138" spans="5:5" x14ac:dyDescent="0.2">
      <c r="E138" s="3"/>
    </row>
    <row r="139" spans="5:5" x14ac:dyDescent="0.2">
      <c r="E139" s="3"/>
    </row>
    <row r="140" spans="5:5" x14ac:dyDescent="0.2">
      <c r="E140" s="3"/>
    </row>
    <row r="141" spans="5:5" x14ac:dyDescent="0.2">
      <c r="E141" s="3"/>
    </row>
    <row r="142" spans="5:5" x14ac:dyDescent="0.2">
      <c r="E142" s="3"/>
    </row>
    <row r="143" spans="5:5" x14ac:dyDescent="0.2">
      <c r="E143" s="3"/>
    </row>
    <row r="144" spans="5:5" x14ac:dyDescent="0.2">
      <c r="E144" s="3"/>
    </row>
    <row r="145" spans="5:5" x14ac:dyDescent="0.2">
      <c r="E145" s="3"/>
    </row>
    <row r="146" spans="5:5" x14ac:dyDescent="0.2">
      <c r="E146" s="3"/>
    </row>
    <row r="147" spans="5:5" x14ac:dyDescent="0.2">
      <c r="E147" s="3"/>
    </row>
    <row r="148" spans="5:5" x14ac:dyDescent="0.2">
      <c r="E148" s="3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2"/>
  <sheetViews>
    <sheetView workbookViewId="0">
      <selection activeCell="C16" sqref="C16"/>
    </sheetView>
  </sheetViews>
  <sheetFormatPr defaultRowHeight="12.75" x14ac:dyDescent="0.2"/>
  <cols>
    <col min="2" max="2" width="22.140625" bestFit="1" customWidth="1"/>
  </cols>
  <sheetData>
    <row r="5" spans="2:7" x14ac:dyDescent="0.2">
      <c r="C5" s="1"/>
      <c r="D5" s="1"/>
      <c r="E5" s="1"/>
      <c r="F5" s="1"/>
    </row>
    <row r="6" spans="2:7" x14ac:dyDescent="0.2">
      <c r="B6" s="2" t="s">
        <v>8</v>
      </c>
      <c r="C6" s="2" t="s">
        <v>0</v>
      </c>
      <c r="D6" s="2" t="s">
        <v>9</v>
      </c>
      <c r="E6" s="2"/>
      <c r="F6" s="2"/>
    </row>
    <row r="7" spans="2:7" x14ac:dyDescent="0.2">
      <c r="B7" t="str">
        <f>'Time-Cost Curve'!B7</f>
        <v>Simulators</v>
      </c>
      <c r="C7" s="3">
        <f>'Time-Cost Curve'!C7</f>
        <v>7.1333333333333337</v>
      </c>
      <c r="D7" s="10">
        <v>0.22400587556394927</v>
      </c>
      <c r="E7" s="10"/>
      <c r="F7" s="10"/>
    </row>
    <row r="8" spans="2:7" x14ac:dyDescent="0.2">
      <c r="B8" t="str">
        <f>'Time-Cost Curve'!B8</f>
        <v>Infra + Clients Front End</v>
      </c>
      <c r="C8" s="3">
        <f>'Time-Cost Curve'!C8</f>
        <v>7.833333333333333</v>
      </c>
      <c r="D8" s="10">
        <v>0.20232137152592908</v>
      </c>
      <c r="E8" s="10"/>
      <c r="F8" s="10"/>
    </row>
    <row r="9" spans="2:7" x14ac:dyDescent="0.2">
      <c r="B9" t="str">
        <f>'Time-Cost Curve'!B9</f>
        <v>TopDev2+TopDev1</v>
      </c>
      <c r="C9" s="3">
        <f>'Time-Cost Curve'!C9</f>
        <v>8.5333333333333332</v>
      </c>
      <c r="D9" s="10">
        <v>0.21</v>
      </c>
      <c r="E9" s="10"/>
      <c r="F9" s="10"/>
    </row>
    <row r="10" spans="2:7" x14ac:dyDescent="0.2">
      <c r="B10" t="str">
        <f>'Time-Cost Curve'!B10</f>
        <v>TopDev2</v>
      </c>
      <c r="C10" s="3">
        <f>'Time-Cost Curve'!C10</f>
        <v>9.4666666666666668</v>
      </c>
      <c r="D10" s="10">
        <v>0.22</v>
      </c>
      <c r="E10" s="10"/>
      <c r="F10" s="14"/>
    </row>
    <row r="11" spans="2:7" x14ac:dyDescent="0.2">
      <c r="B11" t="str">
        <f>'Time-Cost Curve'!B11</f>
        <v>Normal</v>
      </c>
      <c r="C11" s="3">
        <f>'Time-Cost Curve'!C11</f>
        <v>9.9333333333333336</v>
      </c>
      <c r="D11" s="10">
        <v>0.23</v>
      </c>
      <c r="E11" s="10"/>
      <c r="F11" s="10"/>
      <c r="G11" s="10"/>
    </row>
    <row r="12" spans="2:7" ht="12" customHeight="1" x14ac:dyDescent="0.2">
      <c r="B12" t="str">
        <f>'Time-Cost Curve'!B12</f>
        <v>Sub-Critical</v>
      </c>
      <c r="C12" s="3">
        <f>'Time-Cost Curve'!C12</f>
        <v>13.433333333333334</v>
      </c>
      <c r="D12" s="10">
        <v>0.18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Time-Cost Curve</vt:lpstr>
      <vt:lpstr>Time-Cost Curve trends</vt:lpstr>
      <vt:lpstr>Model</vt:lpstr>
      <vt:lpstr>Death Zone</vt:lpstr>
      <vt:lpstr>Project Plans</vt:lpstr>
      <vt:lpstr>Efficiency</vt:lpstr>
      <vt:lpstr>Project Plans Chart</vt:lpstr>
      <vt:lpstr>Project Plans Trends Only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2012-09-07T04:42:24Z</dcterms:created>
  <dcterms:modified xsi:type="dcterms:W3CDTF">2019-10-30T18:48:44Z</dcterms:modified>
</cp:coreProperties>
</file>