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Zadanie_67" sheetId="3" r:id="rId1"/>
    <sheet name="Zadanie_67b" sheetId="2" r:id="rId2"/>
    <sheet name="Zadanie_67c" sheetId="4" r:id="rId3"/>
    <sheet name="Zadanie_68a" sheetId="5" r:id="rId4"/>
    <sheet name="Zadanie_68b" sheetId="6" r:id="rId5"/>
  </sheets>
  <definedNames>
    <definedName name="solver_adj" localSheetId="0" hidden="1">Zadanie_67!$J$24,Zadanie_67!$J$26,Zadanie_67!$J$28:$J$30,Zadanie_67!$J$33,Zadanie_67!$J$35:$J$38,Zadanie_67!$L$24,Zadanie_67!$L$26,Zadanie_67!$L$28:$L$30,Zadanie_67!$L$32:$L$33,Zadanie_67!$L$35:$L$37,Zadanie_67!$L$39,Zadanie_67!$N$24:$N$30,Zadanie_67!$N$32:$N$40,Zadanie_67!$P$24:$P$30,Zadanie_67!$P$32:$P$38,Zadanie_67!$R$25,Zadanie_67!$R$33,Zadanie_67!$R$36,Zadanie_67!$T$24:$T$26,Zadanie_67!$T$28,Zadanie_67!$T$30:$T$33,Zadanie_67!$T$35:$T$36,Zadanie_67!$T$38,Zadanie_67!$V$24:$V$26,Zadanie_67!$V$28,Zadanie_67!$V$30:$V$33,Zadanie_67!$V$35:$V$36,Zadanie_67!$V$38,Zadanie_67!$X$24:$X$26,Zadanie_67!$X$28,Zadanie_67!$X$30:$X$33,Zadanie_67!$X$35:$X$36,Zadanie_67!$X$38,Zadanie_67!$Z$24:$Z$26,Zadanie_67!$Z$28,Zadanie_67!$Z$30:$Z$33,Zadanie_67!$Z$35:$Z$36,Zadanie_67!$Z$38</definedName>
    <definedName name="solver_adj" localSheetId="2" hidden="1">Zadanie_67c!$J$24,Zadanie_67c!$J$26,Zadanie_67c!$J$28:$J$30,Zadanie_67c!$J$33,Zadanie_67c!$J$35:$J$38,Zadanie_67c!$L$24,Zadanie_67c!$L$26,Zadanie_67c!$L$28:$L$30,Zadanie_67c!$L$32:$L$33,Zadanie_67c!$L$35:$L$37,Zadanie_67c!$L$39,Zadanie_67c!$N$24:$N$30,Zadanie_67c!$N$32:$N$40,Zadanie_67c!$P$24:$P$30,Zadanie_67c!$P$32:$P$38,Zadanie_67c!$R$25,Zadanie_67c!$R$33,Zadanie_67c!$R$36,Zadanie_67c!$T$24:$T$26,Zadanie_67c!$T$28,Zadanie_67c!$T$30:$T$33,Zadanie_67c!$T$35:$T$36,Zadanie_67c!$T$38,Zadanie_67c!$V$24:$V$26,Zadanie_67c!$V$28,Zadanie_67c!$V$30:$V$33,Zadanie_67c!$V$35:$V$36,Zadanie_67c!$V$38,Zadanie_67c!$X$24:$X$26,Zadanie_67c!$X$28,Zadanie_67c!$X$30:$X$33,Zadanie_67c!$X$35:$X$36,Zadanie_67c!$X$38,Zadanie_67c!$Z$24:$Z$26,Zadanie_67c!$Z$28,Zadanie_67c!$Z$30:$Z$33,Zadanie_67c!$Z$35:$Z$36,Zadanie_67c!$Z$38</definedName>
    <definedName name="solver_adj" localSheetId="3" hidden="1">Zadanie_68a!$P$4:$P$7,Zadanie_68a!$P$9:$P$14,Zadanie_68a!$P$16:$P$19,Zadanie_68a!$P$22:$P$23,Zadanie_68a!$R$4:$R$8,Zadanie_68a!$R$13:$R$23,Zadanie_68a!$T$4:$T$7,Zadanie_68a!$T$13:$T$14,Zadanie_68a!$T$16:$T$19,Zadanie_68a!$T$22:$T$23,Zadanie_68a!$V$4:$V$7,Zadanie_68a!$V$13:$V$14,Zadanie_68a!$V$16:$V$19,Zadanie_68a!$V$22:$V$23,Zadanie_68a!$X$4:$X$8,Zadanie_68a!$X$13:$X$23,Zadanie_68a!$Z$4:$Z$23</definedName>
    <definedName name="solver_adj" localSheetId="4" hidden="1">Zadanie_68b!$P$4:$P$7,Zadanie_68b!$P$9:$P$14,Zadanie_68b!$P$16:$P$19,Zadanie_68b!$P$22:$P$23,Zadanie_68b!$R$4:$R$8,Zadanie_68b!$R$13:$R$23,Zadanie_68b!$T$4:$T$7,Zadanie_68b!$T$13:$T$14,Zadanie_68b!$T$16:$T$19,Zadanie_68b!$T$22:$T$23,Zadanie_68b!$V$4:$V$7,Zadanie_68b!$V$13:$V$14,Zadanie_68b!$V$16:$V$19,Zadanie_68b!$V$22:$V$23,Zadanie_68b!$X$4:$X$8,Zadanie_68b!$X$13:$X$23,Zadanie_68b!$Z$4:$Z$23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drv" localSheetId="0" hidden="1">2</definedName>
    <definedName name="solver_drv" localSheetId="1" hidden="1">2</definedName>
    <definedName name="solver_drv" localSheetId="2" hidden="1">2</definedName>
    <definedName name="solver_drv" localSheetId="3" hidden="1">2</definedName>
    <definedName name="solver_drv" localSheetId="4" hidden="1">2</definedName>
    <definedName name="solver_eng" localSheetId="0" hidden="1">2</definedName>
    <definedName name="solver_eng" localSheetId="1" hidden="1">1</definedName>
    <definedName name="solver_eng" localSheetId="2" hidden="1">3</definedName>
    <definedName name="solver_eng" localSheetId="3" hidden="1">2</definedName>
    <definedName name="solver_eng" localSheetId="4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lhs1" localSheetId="0" hidden="1">Zadanie_67!$I$24</definedName>
    <definedName name="solver_lhs1" localSheetId="1" hidden="1">Zadanie_67b!$I$24</definedName>
    <definedName name="solver_lhs1" localSheetId="2" hidden="1">Zadanie_67c!$I$24</definedName>
    <definedName name="solver_lhs1" localSheetId="3" hidden="1">Zadanie_68a!$N$14</definedName>
    <definedName name="solver_lhs1" localSheetId="4" hidden="1">Zadanie_68b!$N$10</definedName>
    <definedName name="solver_lhs10" localSheetId="0" hidden="1">Zadanie_67!$I$33</definedName>
    <definedName name="solver_lhs10" localSheetId="1" hidden="1">Zadanie_67b!$I$33</definedName>
    <definedName name="solver_lhs10" localSheetId="2" hidden="1">Zadanie_67c!$I$33</definedName>
    <definedName name="solver_lhs10" localSheetId="3" hidden="1">Zadanie_68a!$Z$4:$Z$23</definedName>
    <definedName name="solver_lhs10" localSheetId="4" hidden="1">Zadanie_68b!$N$19</definedName>
    <definedName name="solver_lhs11" localSheetId="0" hidden="1">Zadanie_67!$I$34</definedName>
    <definedName name="solver_lhs11" localSheetId="1" hidden="1">Zadanie_67b!$I$34</definedName>
    <definedName name="solver_lhs11" localSheetId="2" hidden="1">Zadanie_67c!$I$34</definedName>
    <definedName name="solver_lhs11" localSheetId="3" hidden="1">Zadanie_68a!$N$4</definedName>
    <definedName name="solver_lhs11" localSheetId="4" hidden="1">Zadanie_68b!$N$20</definedName>
    <definedName name="solver_lhs12" localSheetId="0" hidden="1">Zadanie_67!$I$35</definedName>
    <definedName name="solver_lhs12" localSheetId="1" hidden="1">Zadanie_67b!$I$35</definedName>
    <definedName name="solver_lhs12" localSheetId="2" hidden="1">Zadanie_67c!$I$35</definedName>
    <definedName name="solver_lhs12" localSheetId="3" hidden="1">Zadanie_68a!$X$13:$X$23</definedName>
    <definedName name="solver_lhs12" localSheetId="4" hidden="1">Zadanie_68b!$N$21</definedName>
    <definedName name="solver_lhs13" localSheetId="0" hidden="1">Zadanie_67!$I$36</definedName>
    <definedName name="solver_lhs13" localSheetId="1" hidden="1">Zadanie_67b!$I$36</definedName>
    <definedName name="solver_lhs13" localSheetId="2" hidden="1">Zadanie_67c!$I$36</definedName>
    <definedName name="solver_lhs13" localSheetId="3" hidden="1">Zadanie_68a!$N$8</definedName>
    <definedName name="solver_lhs13" localSheetId="4" hidden="1">Zadanie_68b!$N$22</definedName>
    <definedName name="solver_lhs14" localSheetId="0" hidden="1">Zadanie_67!$I$37</definedName>
    <definedName name="solver_lhs14" localSheetId="1" hidden="1">Zadanie_67b!$I$37</definedName>
    <definedName name="solver_lhs14" localSheetId="2" hidden="1">Zadanie_67c!$I$37</definedName>
    <definedName name="solver_lhs14" localSheetId="3" hidden="1">Zadanie_68a!$N$5</definedName>
    <definedName name="solver_lhs14" localSheetId="4" hidden="1">Zadanie_68b!$N$23</definedName>
    <definedName name="solver_lhs15" localSheetId="0" hidden="1">Zadanie_67!$I$38</definedName>
    <definedName name="solver_lhs15" localSheetId="1" hidden="1">Zadanie_67b!$I$38</definedName>
    <definedName name="solver_lhs15" localSheetId="2" hidden="1">Zadanie_67c!$I$38</definedName>
    <definedName name="solver_lhs15" localSheetId="3" hidden="1">Zadanie_68a!$P$22:$P$23</definedName>
    <definedName name="solver_lhs15" localSheetId="4" hidden="1">Zadanie_68b!$N$4</definedName>
    <definedName name="solver_lhs16" localSheetId="0" hidden="1">Zadanie_67!$I$39</definedName>
    <definedName name="solver_lhs16" localSheetId="1" hidden="1">Zadanie_67b!$I$39</definedName>
    <definedName name="solver_lhs16" localSheetId="2" hidden="1">Zadanie_67c!$I$39</definedName>
    <definedName name="solver_lhs16" localSheetId="3" hidden="1">Zadanie_68a!$R$4:$R$8</definedName>
    <definedName name="solver_lhs16" localSheetId="4" hidden="1">Zadanie_68b!$N$5</definedName>
    <definedName name="solver_lhs17" localSheetId="0" hidden="1">Zadanie_67!$I$40</definedName>
    <definedName name="solver_lhs17" localSheetId="1" hidden="1">Zadanie_67b!$I$40</definedName>
    <definedName name="solver_lhs17" localSheetId="2" hidden="1">Zadanie_67c!$I$40</definedName>
    <definedName name="solver_lhs17" localSheetId="3" hidden="1">Zadanie_68a!$R$13:$R$23</definedName>
    <definedName name="solver_lhs17" localSheetId="4" hidden="1">Zadanie_68b!$N$6</definedName>
    <definedName name="solver_lhs18" localSheetId="0" hidden="1">Zadanie_67!$J$41</definedName>
    <definedName name="solver_lhs18" localSheetId="1" hidden="1">Zadanie_67b!$J$41</definedName>
    <definedName name="solver_lhs18" localSheetId="2" hidden="1">Zadanie_67c!$J$41</definedName>
    <definedName name="solver_lhs18" localSheetId="3" hidden="1">Zadanie_68a!$T$13:$T$14</definedName>
    <definedName name="solver_lhs18" localSheetId="4" hidden="1">Zadanie_68b!$N$7</definedName>
    <definedName name="solver_lhs19" localSheetId="0" hidden="1">Zadanie_67!$L$41</definedName>
    <definedName name="solver_lhs19" localSheetId="1" hidden="1">Zadanie_67b!$L$41</definedName>
    <definedName name="solver_lhs19" localSheetId="2" hidden="1">Zadanie_67c!$L$41</definedName>
    <definedName name="solver_lhs19" localSheetId="3" hidden="1">Zadanie_68a!$T$16:$T$19</definedName>
    <definedName name="solver_lhs19" localSheetId="4" hidden="1">Zadanie_68b!$N$8</definedName>
    <definedName name="solver_lhs2" localSheetId="0" hidden="1">Zadanie_67!$I$25</definedName>
    <definedName name="solver_lhs2" localSheetId="1" hidden="1">Zadanie_67b!$I$25</definedName>
    <definedName name="solver_lhs2" localSheetId="2" hidden="1">Zadanie_67c!$I$25</definedName>
    <definedName name="solver_lhs2" localSheetId="3" hidden="1">Zadanie_68a!$N$21</definedName>
    <definedName name="solver_lhs2" localSheetId="4" hidden="1">Zadanie_68b!$N$11</definedName>
    <definedName name="solver_lhs20" localSheetId="0" hidden="1">Zadanie_67!$N$41</definedName>
    <definedName name="solver_lhs20" localSheetId="1" hidden="1">Zadanie_67b!$N$41</definedName>
    <definedName name="solver_lhs20" localSheetId="2" hidden="1">Zadanie_67c!$N$41</definedName>
    <definedName name="solver_lhs20" localSheetId="3" hidden="1">Zadanie_68a!$V$24</definedName>
    <definedName name="solver_lhs20" localSheetId="4" hidden="1">Zadanie_68b!$N$9</definedName>
    <definedName name="solver_lhs21" localSheetId="0" hidden="1">Zadanie_67!$P$41</definedName>
    <definedName name="solver_lhs21" localSheetId="1" hidden="1">Zadanie_67b!$P$41</definedName>
    <definedName name="solver_lhs21" localSheetId="2" hidden="1">Zadanie_67c!$P$41</definedName>
    <definedName name="solver_lhs21" localSheetId="3" hidden="1">Zadanie_68a!$N$6</definedName>
    <definedName name="solver_lhs21" localSheetId="4" hidden="1">Zadanie_68b!$P$16:$P$19</definedName>
    <definedName name="solver_lhs22" localSheetId="0" hidden="1">Zadanie_67!$R$41</definedName>
    <definedName name="solver_lhs22" localSheetId="1" hidden="1">Zadanie_67b!$R$41</definedName>
    <definedName name="solver_lhs22" localSheetId="2" hidden="1">Zadanie_67c!$R$41</definedName>
    <definedName name="solver_lhs22" localSheetId="3" hidden="1">Zadanie_68a!$R$24</definedName>
    <definedName name="solver_lhs22" localSheetId="4" hidden="1">Zadanie_68b!$P$22:$P$23</definedName>
    <definedName name="solver_lhs23" localSheetId="0" hidden="1">Zadanie_67!$T$41</definedName>
    <definedName name="solver_lhs23" localSheetId="1" hidden="1">Zadanie_67b!$T$41</definedName>
    <definedName name="solver_lhs23" localSheetId="2" hidden="1">Zadanie_67c!$T$41</definedName>
    <definedName name="solver_lhs23" localSheetId="3" hidden="1">Zadanie_68a!$N$22</definedName>
    <definedName name="solver_lhs23" localSheetId="4" hidden="1">Zadanie_68b!$P$24</definedName>
    <definedName name="solver_lhs24" localSheetId="0" hidden="1">Zadanie_67!$V$41</definedName>
    <definedName name="solver_lhs24" localSheetId="1" hidden="1">Zadanie_67b!$V$41</definedName>
    <definedName name="solver_lhs24" localSheetId="2" hidden="1">Zadanie_67c!$V$41</definedName>
    <definedName name="solver_lhs24" localSheetId="3" hidden="1">Zadanie_68a!$T$24</definedName>
    <definedName name="solver_lhs24" localSheetId="4" hidden="1">Zadanie_68b!$P$4:$P$7</definedName>
    <definedName name="solver_lhs25" localSheetId="0" hidden="1">Zadanie_67!$X$41</definedName>
    <definedName name="solver_lhs25" localSheetId="1" hidden="1">Zadanie_67b!$X$41</definedName>
    <definedName name="solver_lhs25" localSheetId="2" hidden="1">Zadanie_67c!$X$41</definedName>
    <definedName name="solver_lhs25" localSheetId="3" hidden="1">Zadanie_68a!$T$4:$T$7</definedName>
    <definedName name="solver_lhs25" localSheetId="4" hidden="1">Zadanie_68b!$P$9:$P$14</definedName>
    <definedName name="solver_lhs26" localSheetId="0" hidden="1">Zadanie_67!$Z$41</definedName>
    <definedName name="solver_lhs26" localSheetId="1" hidden="1">Zadanie_67b!$Z$41</definedName>
    <definedName name="solver_lhs26" localSheetId="2" hidden="1">Zadanie_67c!$Z$41</definedName>
    <definedName name="solver_lhs26" localSheetId="3" hidden="1">Zadanie_68a!$V$13:$V$14</definedName>
    <definedName name="solver_lhs26" localSheetId="4" hidden="1">Zadanie_68b!$R$13:$R$23</definedName>
    <definedName name="solver_lhs27" localSheetId="3" hidden="1">Zadanie_68a!$N$16</definedName>
    <definedName name="solver_lhs27" localSheetId="4" hidden="1">Zadanie_68b!$R$24</definedName>
    <definedName name="solver_lhs28" localSheetId="3" hidden="1">Zadanie_68a!$X$4:$X$8</definedName>
    <definedName name="solver_lhs28" localSheetId="4" hidden="1">Zadanie_68b!$R$4:$R$8</definedName>
    <definedName name="solver_lhs29" localSheetId="3" hidden="1">Zadanie_68a!$P$9:$P$14</definedName>
    <definedName name="solver_lhs29" localSheetId="4" hidden="1">Zadanie_68b!$T$13:$T$14</definedName>
    <definedName name="solver_lhs3" localSheetId="0" hidden="1">Zadanie_67!$I$26</definedName>
    <definedName name="solver_lhs3" localSheetId="1" hidden="1">Zadanie_67b!$I$26</definedName>
    <definedName name="solver_lhs3" localSheetId="2" hidden="1">Zadanie_67c!$I$26</definedName>
    <definedName name="solver_lhs3" localSheetId="3" hidden="1">Zadanie_68a!$P$24</definedName>
    <definedName name="solver_lhs3" localSheetId="4" hidden="1">Zadanie_68b!$N$12</definedName>
    <definedName name="solver_lhs30" localSheetId="3" hidden="1">Zadanie_68a!$V$16:$V$19</definedName>
    <definedName name="solver_lhs30" localSheetId="4" hidden="1">Zadanie_68b!$T$16:$T$19</definedName>
    <definedName name="solver_lhs31" localSheetId="3" hidden="1">Zadanie_68a!$V$22:$V$23</definedName>
    <definedName name="solver_lhs31" localSheetId="4" hidden="1">Zadanie_68b!$T$22:$T$23</definedName>
    <definedName name="solver_lhs32" localSheetId="3" hidden="1">Zadanie_68a!$N$20</definedName>
    <definedName name="solver_lhs32" localSheetId="4" hidden="1">Zadanie_68b!$T$24</definedName>
    <definedName name="solver_lhs33" localSheetId="3" hidden="1">Zadanie_68a!$Z$24</definedName>
    <definedName name="solver_lhs33" localSheetId="4" hidden="1">Zadanie_68b!$T$4:$T$7</definedName>
    <definedName name="solver_lhs34" localSheetId="3" hidden="1">Zadanie_68a!$V$4:$V$7</definedName>
    <definedName name="solver_lhs34" localSheetId="4" hidden="1">Zadanie_68b!$V$13:$V$14</definedName>
    <definedName name="solver_lhs35" localSheetId="3" hidden="1">Zadanie_68a!$X$24</definedName>
    <definedName name="solver_lhs35" localSheetId="4" hidden="1">Zadanie_68b!$V$16:$V$19</definedName>
    <definedName name="solver_lhs36" localSheetId="3" hidden="1">Zadanie_68a!$N$13</definedName>
    <definedName name="solver_lhs36" localSheetId="4" hidden="1">Zadanie_68b!$V$22:$V$23</definedName>
    <definedName name="solver_lhs37" localSheetId="3" hidden="1">Zadanie_68a!$N$18</definedName>
    <definedName name="solver_lhs37" localSheetId="4" hidden="1">Zadanie_68b!$V$24</definedName>
    <definedName name="solver_lhs38" localSheetId="3" hidden="1">Zadanie_68a!$N$15</definedName>
    <definedName name="solver_lhs38" localSheetId="4" hidden="1">Zadanie_68b!$V$4:$V$7</definedName>
    <definedName name="solver_lhs39" localSheetId="3" hidden="1">Zadanie_68a!$N$17</definedName>
    <definedName name="solver_lhs39" localSheetId="4" hidden="1">Zadanie_68b!$X$13:$X$23</definedName>
    <definedName name="solver_lhs4" localSheetId="0" hidden="1">Zadanie_67!$I$27</definedName>
    <definedName name="solver_lhs4" localSheetId="1" hidden="1">Zadanie_67b!$I$27</definedName>
    <definedName name="solver_lhs4" localSheetId="2" hidden="1">Zadanie_67c!$I$27</definedName>
    <definedName name="solver_lhs4" localSheetId="3" hidden="1">Zadanie_68a!$N$9</definedName>
    <definedName name="solver_lhs4" localSheetId="4" hidden="1">Zadanie_68b!$N$13</definedName>
    <definedName name="solver_lhs40" localSheetId="3" hidden="1">Zadanie_68a!$N$19</definedName>
    <definedName name="solver_lhs40" localSheetId="4" hidden="1">Zadanie_68b!$X$24</definedName>
    <definedName name="solver_lhs41" localSheetId="3" hidden="1">Zadanie_68a!$N$10</definedName>
    <definedName name="solver_lhs41" localSheetId="4" hidden="1">Zadanie_68b!$X$4:$X$8</definedName>
    <definedName name="solver_lhs42" localSheetId="3" hidden="1">Zadanie_68a!$N$12</definedName>
    <definedName name="solver_lhs42" localSheetId="4" hidden="1">Zadanie_68b!$Z$24</definedName>
    <definedName name="solver_lhs43" localSheetId="3" hidden="1">Zadanie_68a!$N$11</definedName>
    <definedName name="solver_lhs43" localSheetId="4" hidden="1">Zadanie_68b!$Z$4:$Z$23</definedName>
    <definedName name="solver_lhs5" localSheetId="0" hidden="1">Zadanie_67!$I$28</definedName>
    <definedName name="solver_lhs5" localSheetId="1" hidden="1">Zadanie_67b!$I$28</definedName>
    <definedName name="solver_lhs5" localSheetId="2" hidden="1">Zadanie_67c!$I$28</definedName>
    <definedName name="solver_lhs5" localSheetId="3" hidden="1">Zadanie_68a!$P$4:$P$7</definedName>
    <definedName name="solver_lhs5" localSheetId="4" hidden="1">Zadanie_68b!$N$14</definedName>
    <definedName name="solver_lhs6" localSheetId="0" hidden="1">Zadanie_67!$I$29</definedName>
    <definedName name="solver_lhs6" localSheetId="1" hidden="1">Zadanie_67b!$I$29</definedName>
    <definedName name="solver_lhs6" localSheetId="2" hidden="1">Zadanie_67c!$I$29</definedName>
    <definedName name="solver_lhs6" localSheetId="3" hidden="1">Zadanie_68a!$N$23</definedName>
    <definedName name="solver_lhs6" localSheetId="4" hidden="1">Zadanie_68b!$N$15</definedName>
    <definedName name="solver_lhs7" localSheetId="0" hidden="1">Zadanie_67!$I$30</definedName>
    <definedName name="solver_lhs7" localSheetId="1" hidden="1">Zadanie_67b!$I$30</definedName>
    <definedName name="solver_lhs7" localSheetId="2" hidden="1">Zadanie_67c!$I$30</definedName>
    <definedName name="solver_lhs7" localSheetId="3" hidden="1">Zadanie_68a!$P$16:$P$19</definedName>
    <definedName name="solver_lhs7" localSheetId="4" hidden="1">Zadanie_68b!$N$16</definedName>
    <definedName name="solver_lhs8" localSheetId="0" hidden="1">Zadanie_67!$I$31</definedName>
    <definedName name="solver_lhs8" localSheetId="1" hidden="1">Zadanie_67b!$I$31</definedName>
    <definedName name="solver_lhs8" localSheetId="2" hidden="1">Zadanie_67c!$I$31</definedName>
    <definedName name="solver_lhs8" localSheetId="3" hidden="1">Zadanie_68a!$T$22:$T$23</definedName>
    <definedName name="solver_lhs8" localSheetId="4" hidden="1">Zadanie_68b!$N$17</definedName>
    <definedName name="solver_lhs9" localSheetId="0" hidden="1">Zadanie_67!$I$32</definedName>
    <definedName name="solver_lhs9" localSheetId="1" hidden="1">Zadanie_67b!$I$32</definedName>
    <definedName name="solver_lhs9" localSheetId="2" hidden="1">Zadanie_67c!$I$32</definedName>
    <definedName name="solver_lhs9" localSheetId="3" hidden="1">Zadanie_68a!$N$7</definedName>
    <definedName name="solver_lhs9" localSheetId="4" hidden="1">Zadanie_68b!$N$18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um" localSheetId="0" hidden="1">26</definedName>
    <definedName name="solver_num" localSheetId="1" hidden="1">26</definedName>
    <definedName name="solver_num" localSheetId="2" hidden="1">26</definedName>
    <definedName name="solver_num" localSheetId="3" hidden="1">43</definedName>
    <definedName name="solver_num" localSheetId="4" hidden="1">43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opt" localSheetId="0" hidden="1">Zadanie_67!$I$41</definedName>
    <definedName name="solver_opt" localSheetId="1" hidden="1">Zadanie_67b!$I$41</definedName>
    <definedName name="solver_opt" localSheetId="2" hidden="1">Zadanie_67c!$I$41</definedName>
    <definedName name="solver_opt" localSheetId="3" hidden="1">Zadanie_68a!$O$24</definedName>
    <definedName name="solver_opt" localSheetId="4" hidden="1">Zadanie_68b!$O$24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rbv" localSheetId="0" hidden="1">2</definedName>
    <definedName name="solver_rbv" localSheetId="1" hidden="1">2</definedName>
    <definedName name="solver_rbv" localSheetId="2" hidden="1">2</definedName>
    <definedName name="solver_rbv" localSheetId="3" hidden="1">2</definedName>
    <definedName name="solver_rbv" localSheetId="4" hidden="1">2</definedName>
    <definedName name="solver_rel1" localSheetId="0" hidden="1">1</definedName>
    <definedName name="solver_rel1" localSheetId="1" hidden="1">1</definedName>
    <definedName name="solver_rel1" localSheetId="2" hidden="1">1</definedName>
    <definedName name="solver_rel1" localSheetId="3" hidden="1">1</definedName>
    <definedName name="solver_rel1" localSheetId="4" hidden="1">1</definedName>
    <definedName name="solver_rel10" localSheetId="0" hidden="1">1</definedName>
    <definedName name="solver_rel10" localSheetId="1" hidden="1">1</definedName>
    <definedName name="solver_rel10" localSheetId="2" hidden="1">1</definedName>
    <definedName name="solver_rel10" localSheetId="3" hidden="1">4</definedName>
    <definedName name="solver_rel10" localSheetId="4" hidden="1">1</definedName>
    <definedName name="solver_rel11" localSheetId="0" hidden="1">1</definedName>
    <definedName name="solver_rel11" localSheetId="1" hidden="1">1</definedName>
    <definedName name="solver_rel11" localSheetId="2" hidden="1">1</definedName>
    <definedName name="solver_rel11" localSheetId="3" hidden="1">1</definedName>
    <definedName name="solver_rel11" localSheetId="4" hidden="1">1</definedName>
    <definedName name="solver_rel12" localSheetId="0" hidden="1">1</definedName>
    <definedName name="solver_rel12" localSheetId="1" hidden="1">1</definedName>
    <definedName name="solver_rel12" localSheetId="2" hidden="1">1</definedName>
    <definedName name="solver_rel12" localSheetId="3" hidden="1">4</definedName>
    <definedName name="solver_rel12" localSheetId="4" hidden="1">1</definedName>
    <definedName name="solver_rel13" localSheetId="0" hidden="1">1</definedName>
    <definedName name="solver_rel13" localSheetId="1" hidden="1">1</definedName>
    <definedName name="solver_rel13" localSheetId="2" hidden="1">1</definedName>
    <definedName name="solver_rel13" localSheetId="3" hidden="1">1</definedName>
    <definedName name="solver_rel13" localSheetId="4" hidden="1">1</definedName>
    <definedName name="solver_rel14" localSheetId="0" hidden="1">1</definedName>
    <definedName name="solver_rel14" localSheetId="1" hidden="1">1</definedName>
    <definedName name="solver_rel14" localSheetId="2" hidden="1">1</definedName>
    <definedName name="solver_rel14" localSheetId="3" hidden="1">1</definedName>
    <definedName name="solver_rel14" localSheetId="4" hidden="1">1</definedName>
    <definedName name="solver_rel15" localSheetId="0" hidden="1">1</definedName>
    <definedName name="solver_rel15" localSheetId="1" hidden="1">1</definedName>
    <definedName name="solver_rel15" localSheetId="2" hidden="1">1</definedName>
    <definedName name="solver_rel15" localSheetId="3" hidden="1">4</definedName>
    <definedName name="solver_rel15" localSheetId="4" hidden="1">1</definedName>
    <definedName name="solver_rel16" localSheetId="0" hidden="1">1</definedName>
    <definedName name="solver_rel16" localSheetId="1" hidden="1">1</definedName>
    <definedName name="solver_rel16" localSheetId="2" hidden="1">1</definedName>
    <definedName name="solver_rel16" localSheetId="3" hidden="1">4</definedName>
    <definedName name="solver_rel16" localSheetId="4" hidden="1">1</definedName>
    <definedName name="solver_rel17" localSheetId="0" hidden="1">1</definedName>
    <definedName name="solver_rel17" localSheetId="1" hidden="1">1</definedName>
    <definedName name="solver_rel17" localSheetId="2" hidden="1">1</definedName>
    <definedName name="solver_rel17" localSheetId="3" hidden="1">4</definedName>
    <definedName name="solver_rel17" localSheetId="4" hidden="1">1</definedName>
    <definedName name="solver_rel18" localSheetId="0" hidden="1">2</definedName>
    <definedName name="solver_rel18" localSheetId="1" hidden="1">2</definedName>
    <definedName name="solver_rel18" localSheetId="2" hidden="1">2</definedName>
    <definedName name="solver_rel18" localSheetId="3" hidden="1">4</definedName>
    <definedName name="solver_rel18" localSheetId="4" hidden="1">1</definedName>
    <definedName name="solver_rel19" localSheetId="0" hidden="1">2</definedName>
    <definedName name="solver_rel19" localSheetId="1" hidden="1">2</definedName>
    <definedName name="solver_rel19" localSheetId="2" hidden="1">2</definedName>
    <definedName name="solver_rel19" localSheetId="3" hidden="1">4</definedName>
    <definedName name="solver_rel19" localSheetId="4" hidden="1">1</definedName>
    <definedName name="solver_rel2" localSheetId="0" hidden="1">1</definedName>
    <definedName name="solver_rel2" localSheetId="1" hidden="1">1</definedName>
    <definedName name="solver_rel2" localSheetId="2" hidden="1">1</definedName>
    <definedName name="solver_rel2" localSheetId="3" hidden="1">1</definedName>
    <definedName name="solver_rel2" localSheetId="4" hidden="1">1</definedName>
    <definedName name="solver_rel20" localSheetId="0" hidden="1">2</definedName>
    <definedName name="solver_rel20" localSheetId="1" hidden="1">2</definedName>
    <definedName name="solver_rel20" localSheetId="2" hidden="1">2</definedName>
    <definedName name="solver_rel20" localSheetId="3" hidden="1">2</definedName>
    <definedName name="solver_rel20" localSheetId="4" hidden="1">1</definedName>
    <definedName name="solver_rel21" localSheetId="0" hidden="1">2</definedName>
    <definedName name="solver_rel21" localSheetId="1" hidden="1">2</definedName>
    <definedName name="solver_rel21" localSheetId="2" hidden="1">2</definedName>
    <definedName name="solver_rel21" localSheetId="3" hidden="1">1</definedName>
    <definedName name="solver_rel21" localSheetId="4" hidden="1">4</definedName>
    <definedName name="solver_rel22" localSheetId="0" hidden="1">2</definedName>
    <definedName name="solver_rel22" localSheetId="1" hidden="1">2</definedName>
    <definedName name="solver_rel22" localSheetId="2" hidden="1">2</definedName>
    <definedName name="solver_rel22" localSheetId="3" hidden="1">2</definedName>
    <definedName name="solver_rel22" localSheetId="4" hidden="1">4</definedName>
    <definedName name="solver_rel23" localSheetId="0" hidden="1">2</definedName>
    <definedName name="solver_rel23" localSheetId="1" hidden="1">2</definedName>
    <definedName name="solver_rel23" localSheetId="2" hidden="1">2</definedName>
    <definedName name="solver_rel23" localSheetId="3" hidden="1">1</definedName>
    <definedName name="solver_rel23" localSheetId="4" hidden="1">2</definedName>
    <definedName name="solver_rel24" localSheetId="0" hidden="1">2</definedName>
    <definedName name="solver_rel24" localSheetId="1" hidden="1">2</definedName>
    <definedName name="solver_rel24" localSheetId="2" hidden="1">2</definedName>
    <definedName name="solver_rel24" localSheetId="3" hidden="1">2</definedName>
    <definedName name="solver_rel24" localSheetId="4" hidden="1">4</definedName>
    <definedName name="solver_rel25" localSheetId="0" hidden="1">2</definedName>
    <definedName name="solver_rel25" localSheetId="1" hidden="1">2</definedName>
    <definedName name="solver_rel25" localSheetId="2" hidden="1">2</definedName>
    <definedName name="solver_rel25" localSheetId="3" hidden="1">4</definedName>
    <definedName name="solver_rel25" localSheetId="4" hidden="1">4</definedName>
    <definedName name="solver_rel26" localSheetId="0" hidden="1">2</definedName>
    <definedName name="solver_rel26" localSheetId="1" hidden="1">2</definedName>
    <definedName name="solver_rel26" localSheetId="2" hidden="1">2</definedName>
    <definedName name="solver_rel26" localSheetId="3" hidden="1">4</definedName>
    <definedName name="solver_rel26" localSheetId="4" hidden="1">4</definedName>
    <definedName name="solver_rel27" localSheetId="3" hidden="1">1</definedName>
    <definedName name="solver_rel27" localSheetId="4" hidden="1">2</definedName>
    <definedName name="solver_rel28" localSheetId="3" hidden="1">4</definedName>
    <definedName name="solver_rel28" localSheetId="4" hidden="1">4</definedName>
    <definedName name="solver_rel29" localSheetId="3" hidden="1">4</definedName>
    <definedName name="solver_rel29" localSheetId="4" hidden="1">4</definedName>
    <definedName name="solver_rel3" localSheetId="0" hidden="1">1</definedName>
    <definedName name="solver_rel3" localSheetId="1" hidden="1">1</definedName>
    <definedName name="solver_rel3" localSheetId="2" hidden="1">1</definedName>
    <definedName name="solver_rel3" localSheetId="3" hidden="1">2</definedName>
    <definedName name="solver_rel3" localSheetId="4" hidden="1">1</definedName>
    <definedName name="solver_rel30" localSheetId="3" hidden="1">4</definedName>
    <definedName name="solver_rel30" localSheetId="4" hidden="1">4</definedName>
    <definedName name="solver_rel31" localSheetId="3" hidden="1">4</definedName>
    <definedName name="solver_rel31" localSheetId="4" hidden="1">4</definedName>
    <definedName name="solver_rel32" localSheetId="3" hidden="1">1</definedName>
    <definedName name="solver_rel32" localSheetId="4" hidden="1">2</definedName>
    <definedName name="solver_rel33" localSheetId="3" hidden="1">2</definedName>
    <definedName name="solver_rel33" localSheetId="4" hidden="1">4</definedName>
    <definedName name="solver_rel34" localSheetId="3" hidden="1">4</definedName>
    <definedName name="solver_rel34" localSheetId="4" hidden="1">4</definedName>
    <definedName name="solver_rel35" localSheetId="3" hidden="1">2</definedName>
    <definedName name="solver_rel35" localSheetId="4" hidden="1">4</definedName>
    <definedName name="solver_rel36" localSheetId="3" hidden="1">1</definedName>
    <definedName name="solver_rel36" localSheetId="4" hidden="1">4</definedName>
    <definedName name="solver_rel37" localSheetId="3" hidden="1">1</definedName>
    <definedName name="solver_rel37" localSheetId="4" hidden="1">2</definedName>
    <definedName name="solver_rel38" localSheetId="3" hidden="1">1</definedName>
    <definedName name="solver_rel38" localSheetId="4" hidden="1">4</definedName>
    <definedName name="solver_rel39" localSheetId="3" hidden="1">1</definedName>
    <definedName name="solver_rel39" localSheetId="4" hidden="1">4</definedName>
    <definedName name="solver_rel4" localSheetId="0" hidden="1">1</definedName>
    <definedName name="solver_rel4" localSheetId="1" hidden="1">1</definedName>
    <definedName name="solver_rel4" localSheetId="2" hidden="1">1</definedName>
    <definedName name="solver_rel4" localSheetId="3" hidden="1">1</definedName>
    <definedName name="solver_rel4" localSheetId="4" hidden="1">1</definedName>
    <definedName name="solver_rel40" localSheetId="3" hidden="1">1</definedName>
    <definedName name="solver_rel40" localSheetId="4" hidden="1">2</definedName>
    <definedName name="solver_rel41" localSheetId="3" hidden="1">1</definedName>
    <definedName name="solver_rel41" localSheetId="4" hidden="1">4</definedName>
    <definedName name="solver_rel42" localSheetId="3" hidden="1">1</definedName>
    <definedName name="solver_rel42" localSheetId="4" hidden="1">3</definedName>
    <definedName name="solver_rel43" localSheetId="3" hidden="1">1</definedName>
    <definedName name="solver_rel43" localSheetId="4" hidden="1">4</definedName>
    <definedName name="solver_rel5" localSheetId="0" hidden="1">1</definedName>
    <definedName name="solver_rel5" localSheetId="1" hidden="1">1</definedName>
    <definedName name="solver_rel5" localSheetId="2" hidden="1">1</definedName>
    <definedName name="solver_rel5" localSheetId="3" hidden="1">4</definedName>
    <definedName name="solver_rel5" localSheetId="4" hidden="1">1</definedName>
    <definedName name="solver_rel6" localSheetId="0" hidden="1">1</definedName>
    <definedName name="solver_rel6" localSheetId="1" hidden="1">1</definedName>
    <definedName name="solver_rel6" localSheetId="2" hidden="1">1</definedName>
    <definedName name="solver_rel6" localSheetId="3" hidden="1">1</definedName>
    <definedName name="solver_rel6" localSheetId="4" hidden="1">1</definedName>
    <definedName name="solver_rel7" localSheetId="0" hidden="1">1</definedName>
    <definedName name="solver_rel7" localSheetId="1" hidden="1">1</definedName>
    <definedName name="solver_rel7" localSheetId="2" hidden="1">1</definedName>
    <definedName name="solver_rel7" localSheetId="3" hidden="1">4</definedName>
    <definedName name="solver_rel7" localSheetId="4" hidden="1">1</definedName>
    <definedName name="solver_rel8" localSheetId="0" hidden="1">1</definedName>
    <definedName name="solver_rel8" localSheetId="1" hidden="1">1</definedName>
    <definedName name="solver_rel8" localSheetId="2" hidden="1">1</definedName>
    <definedName name="solver_rel8" localSheetId="3" hidden="1">4</definedName>
    <definedName name="solver_rel8" localSheetId="4" hidden="1">1</definedName>
    <definedName name="solver_rel9" localSheetId="0" hidden="1">1</definedName>
    <definedName name="solver_rel9" localSheetId="1" hidden="1">1</definedName>
    <definedName name="solver_rel9" localSheetId="2" hidden="1">1</definedName>
    <definedName name="solver_rel9" localSheetId="3" hidden="1">1</definedName>
    <definedName name="solver_rel9" localSheetId="4" hidden="1">1</definedName>
    <definedName name="solver_rhs1" localSheetId="0" hidden="1">Zadanie_67!$D$16</definedName>
    <definedName name="solver_rhs1" localSheetId="1" hidden="1">Zadanie_67b!$D$16</definedName>
    <definedName name="solver_rhs1" localSheetId="2" hidden="1">Zadanie_67c!$D$16</definedName>
    <definedName name="solver_rhs1" localSheetId="3" hidden="1">Zadanie_68a!$B$14</definedName>
    <definedName name="solver_rhs1" localSheetId="4" hidden="1">Zadanie_68b!$B$10</definedName>
    <definedName name="solver_rhs10" localSheetId="0" hidden="1">Zadanie_67!$D$25</definedName>
    <definedName name="solver_rhs10" localSheetId="1" hidden="1">Zadanie_67b!$D$25</definedName>
    <definedName name="solver_rhs10" localSheetId="2" hidden="1">Zadanie_67c!$D$25</definedName>
    <definedName name="solver_rhs10" localSheetId="3" hidden="1">całkowita</definedName>
    <definedName name="solver_rhs10" localSheetId="4" hidden="1">Zadanie_68b!$B$19</definedName>
    <definedName name="solver_rhs11" localSheetId="0" hidden="1">Zadanie_67!$D$26</definedName>
    <definedName name="solver_rhs11" localSheetId="1" hidden="1">Zadanie_67b!$D$26</definedName>
    <definedName name="solver_rhs11" localSheetId="2" hidden="1">Zadanie_67c!$D$26</definedName>
    <definedName name="solver_rhs11" localSheetId="3" hidden="1">Zadanie_68a!$B$4</definedName>
    <definedName name="solver_rhs11" localSheetId="4" hidden="1">Zadanie_68b!$B$20</definedName>
    <definedName name="solver_rhs12" localSheetId="0" hidden="1">Zadanie_67!$D$27</definedName>
    <definedName name="solver_rhs12" localSheetId="1" hidden="1">Zadanie_67b!$D$27</definedName>
    <definedName name="solver_rhs12" localSheetId="2" hidden="1">Zadanie_67c!$D$27</definedName>
    <definedName name="solver_rhs12" localSheetId="3" hidden="1">całkowita</definedName>
    <definedName name="solver_rhs12" localSheetId="4" hidden="1">Zadanie_68b!$B$21</definedName>
    <definedName name="solver_rhs13" localSheetId="0" hidden="1">Zadanie_67!$D$28</definedName>
    <definedName name="solver_rhs13" localSheetId="1" hidden="1">Zadanie_67b!$D$28</definedName>
    <definedName name="solver_rhs13" localSheetId="2" hidden="1">Zadanie_67c!$D$28</definedName>
    <definedName name="solver_rhs13" localSheetId="3" hidden="1">Zadanie_68a!$B$8</definedName>
    <definedName name="solver_rhs13" localSheetId="4" hidden="1">Zadanie_68b!$B$22</definedName>
    <definedName name="solver_rhs14" localSheetId="0" hidden="1">Zadanie_67!$D$29</definedName>
    <definedName name="solver_rhs14" localSheetId="1" hidden="1">Zadanie_67b!$D$29</definedName>
    <definedName name="solver_rhs14" localSheetId="2" hidden="1">Zadanie_67c!$D$29</definedName>
    <definedName name="solver_rhs14" localSheetId="3" hidden="1">Zadanie_68a!$B$5</definedName>
    <definedName name="solver_rhs14" localSheetId="4" hidden="1">Zadanie_68b!$B$23</definedName>
    <definedName name="solver_rhs15" localSheetId="0" hidden="1">Zadanie_67!$D$30</definedName>
    <definedName name="solver_rhs15" localSheetId="1" hidden="1">Zadanie_67b!$D$30</definedName>
    <definedName name="solver_rhs15" localSheetId="2" hidden="1">Zadanie_67c!$D$30</definedName>
    <definedName name="solver_rhs15" localSheetId="3" hidden="1">całkowita</definedName>
    <definedName name="solver_rhs15" localSheetId="4" hidden="1">Zadanie_68b!$B$4</definedName>
    <definedName name="solver_rhs16" localSheetId="0" hidden="1">Zadanie_67!$D$31</definedName>
    <definedName name="solver_rhs16" localSheetId="1" hidden="1">Zadanie_67b!$D$31</definedName>
    <definedName name="solver_rhs16" localSheetId="2" hidden="1">Zadanie_67c!$D$31</definedName>
    <definedName name="solver_rhs16" localSheetId="3" hidden="1">całkowita</definedName>
    <definedName name="solver_rhs16" localSheetId="4" hidden="1">Zadanie_68b!$B$5</definedName>
    <definedName name="solver_rhs17" localSheetId="0" hidden="1">Zadanie_67!$D$32</definedName>
    <definedName name="solver_rhs17" localSheetId="1" hidden="1">Zadanie_67b!$D$32</definedName>
    <definedName name="solver_rhs17" localSheetId="2" hidden="1">Zadanie_67c!$D$32</definedName>
    <definedName name="solver_rhs17" localSheetId="3" hidden="1">całkowita</definedName>
    <definedName name="solver_rhs17" localSheetId="4" hidden="1">Zadanie_68b!$B$6</definedName>
    <definedName name="solver_rhs18" localSheetId="0" hidden="1">Zadanie_67!$D$4</definedName>
    <definedName name="solver_rhs18" localSheetId="1" hidden="1">Zadanie_67b!$D$4</definedName>
    <definedName name="solver_rhs18" localSheetId="2" hidden="1">Zadanie_67c!$D$4</definedName>
    <definedName name="solver_rhs18" localSheetId="3" hidden="1">całkowita</definedName>
    <definedName name="solver_rhs18" localSheetId="4" hidden="1">Zadanie_68b!$B$7</definedName>
    <definedName name="solver_rhs19" localSheetId="0" hidden="1">Zadanie_67!$D$5</definedName>
    <definedName name="solver_rhs19" localSheetId="1" hidden="1">Zadanie_67b!$D$5</definedName>
    <definedName name="solver_rhs19" localSheetId="2" hidden="1">Zadanie_67c!$D$5</definedName>
    <definedName name="solver_rhs19" localSheetId="3" hidden="1">całkowita</definedName>
    <definedName name="solver_rhs19" localSheetId="4" hidden="1">Zadanie_68b!$B$8</definedName>
    <definedName name="solver_rhs2" localSheetId="0" hidden="1">Zadanie_67!$D$17</definedName>
    <definedName name="solver_rhs2" localSheetId="1" hidden="1">Zadanie_67b!$D$17</definedName>
    <definedName name="solver_rhs2" localSheetId="2" hidden="1">Zadanie_67c!$D$17</definedName>
    <definedName name="solver_rhs2" localSheetId="3" hidden="1">Zadanie_68a!$B$21</definedName>
    <definedName name="solver_rhs2" localSheetId="4" hidden="1">Zadanie_68b!$B$11</definedName>
    <definedName name="solver_rhs20" localSheetId="0" hidden="1">Zadanie_67!$D$6</definedName>
    <definedName name="solver_rhs20" localSheetId="1" hidden="1">Zadanie_67b!$D$6</definedName>
    <definedName name="solver_rhs20" localSheetId="2" hidden="1">Zadanie_67c!$D$6</definedName>
    <definedName name="solver_rhs20" localSheetId="3" hidden="1">Zadanie_68a!$B$30</definedName>
    <definedName name="solver_rhs20" localSheetId="4" hidden="1">Zadanie_68b!$B$9</definedName>
    <definedName name="solver_rhs21" localSheetId="0" hidden="1">Zadanie_67!$D$7</definedName>
    <definedName name="solver_rhs21" localSheetId="1" hidden="1">Zadanie_67b!$D$7</definedName>
    <definedName name="solver_rhs21" localSheetId="2" hidden="1">Zadanie_67c!$D$7</definedName>
    <definedName name="solver_rhs21" localSheetId="3" hidden="1">Zadanie_68a!$B$6</definedName>
    <definedName name="solver_rhs21" localSheetId="4" hidden="1">całkowita</definedName>
    <definedName name="solver_rhs22" localSheetId="0" hidden="1">Zadanie_67!$D$8</definedName>
    <definedName name="solver_rhs22" localSheetId="1" hidden="1">Zadanie_67b!$D$8</definedName>
    <definedName name="solver_rhs22" localSheetId="2" hidden="1">Zadanie_67c!$D$8</definedName>
    <definedName name="solver_rhs22" localSheetId="3" hidden="1">Zadanie_68a!$B$28</definedName>
    <definedName name="solver_rhs22" localSheetId="4" hidden="1">całkowita</definedName>
    <definedName name="solver_rhs23" localSheetId="0" hidden="1">Zadanie_67!$D$9</definedName>
    <definedName name="solver_rhs23" localSheetId="1" hidden="1">Zadanie_67b!$D$9</definedName>
    <definedName name="solver_rhs23" localSheetId="2" hidden="1">Zadanie_67c!$D$9</definedName>
    <definedName name="solver_rhs23" localSheetId="3" hidden="1">Zadanie_68a!$B$22</definedName>
    <definedName name="solver_rhs23" localSheetId="4" hidden="1">Zadanie_68b!$B$27</definedName>
    <definedName name="solver_rhs24" localSheetId="0" hidden="1">Zadanie_67!$D$10</definedName>
    <definedName name="solver_rhs24" localSheetId="1" hidden="1">Zadanie_67b!$D$10</definedName>
    <definedName name="solver_rhs24" localSheetId="2" hidden="1">Zadanie_67c!$D$10</definedName>
    <definedName name="solver_rhs24" localSheetId="3" hidden="1">Zadanie_68a!$B$29</definedName>
    <definedName name="solver_rhs24" localSheetId="4" hidden="1">całkowita</definedName>
    <definedName name="solver_rhs25" localSheetId="0" hidden="1">Zadanie_67!$D$11</definedName>
    <definedName name="solver_rhs25" localSheetId="1" hidden="1">Zadanie_67b!$D$11</definedName>
    <definedName name="solver_rhs25" localSheetId="2" hidden="1">Zadanie_67c!$D$11</definedName>
    <definedName name="solver_rhs25" localSheetId="3" hidden="1">całkowita</definedName>
    <definedName name="solver_rhs25" localSheetId="4" hidden="1">całkowita</definedName>
    <definedName name="solver_rhs26" localSheetId="0" hidden="1">Zadanie_67!$D$12</definedName>
    <definedName name="solver_rhs26" localSheetId="1" hidden="1">Zadanie_67b!$D$12</definedName>
    <definedName name="solver_rhs26" localSheetId="2" hidden="1">Zadanie_67c!$D$12</definedName>
    <definedName name="solver_rhs26" localSheetId="3" hidden="1">całkowita</definedName>
    <definedName name="solver_rhs26" localSheetId="4" hidden="1">całkowita</definedName>
    <definedName name="solver_rhs27" localSheetId="3" hidden="1">Zadanie_68a!$B$16</definedName>
    <definedName name="solver_rhs27" localSheetId="4" hidden="1">Zadanie_68b!$B$28</definedName>
    <definedName name="solver_rhs28" localSheetId="3" hidden="1">całkowita</definedName>
    <definedName name="solver_rhs28" localSheetId="4" hidden="1">całkowita</definedName>
    <definedName name="solver_rhs29" localSheetId="3" hidden="1">całkowita</definedName>
    <definedName name="solver_rhs29" localSheetId="4" hidden="1">całkowita</definedName>
    <definedName name="solver_rhs3" localSheetId="0" hidden="1">Zadanie_67!$D$18</definedName>
    <definedName name="solver_rhs3" localSheetId="1" hidden="1">Zadanie_67b!$D$18</definedName>
    <definedName name="solver_rhs3" localSheetId="2" hidden="1">Zadanie_67c!$D$18</definedName>
    <definedName name="solver_rhs3" localSheetId="3" hidden="1">Zadanie_68a!$B$27</definedName>
    <definedName name="solver_rhs3" localSheetId="4" hidden="1">Zadanie_68b!$B$12</definedName>
    <definedName name="solver_rhs30" localSheetId="3" hidden="1">całkowita</definedName>
    <definedName name="solver_rhs30" localSheetId="4" hidden="1">całkowita</definedName>
    <definedName name="solver_rhs31" localSheetId="3" hidden="1">całkowita</definedName>
    <definedName name="solver_rhs31" localSheetId="4" hidden="1">całkowita</definedName>
    <definedName name="solver_rhs32" localSheetId="3" hidden="1">Zadanie_68a!$B$20</definedName>
    <definedName name="solver_rhs32" localSheetId="4" hidden="1">Zadanie_68b!$B$29</definedName>
    <definedName name="solver_rhs33" localSheetId="3" hidden="1">Zadanie_68a!$B$32</definedName>
    <definedName name="solver_rhs33" localSheetId="4" hidden="1">całkowita</definedName>
    <definedName name="solver_rhs34" localSheetId="3" hidden="1">całkowita</definedName>
    <definedName name="solver_rhs34" localSheetId="4" hidden="1">całkowita</definedName>
    <definedName name="solver_rhs35" localSheetId="3" hidden="1">Zadanie_68a!$B$31</definedName>
    <definedName name="solver_rhs35" localSheetId="4" hidden="1">całkowita</definedName>
    <definedName name="solver_rhs36" localSheetId="3" hidden="1">Zadanie_68a!$B$13</definedName>
    <definedName name="solver_rhs36" localSheetId="4" hidden="1">całkowita</definedName>
    <definedName name="solver_rhs37" localSheetId="3" hidden="1">Zadanie_68a!$B$18</definedName>
    <definedName name="solver_rhs37" localSheetId="4" hidden="1">Zadanie_68b!$B$30</definedName>
    <definedName name="solver_rhs38" localSheetId="3" hidden="1">Zadanie_68a!$B$15</definedName>
    <definedName name="solver_rhs38" localSheetId="4" hidden="1">całkowita</definedName>
    <definedName name="solver_rhs39" localSheetId="3" hidden="1">Zadanie_68a!$B$17</definedName>
    <definedName name="solver_rhs39" localSheetId="4" hidden="1">całkowita</definedName>
    <definedName name="solver_rhs4" localSheetId="0" hidden="1">Zadanie_67!$D$19</definedName>
    <definedName name="solver_rhs4" localSheetId="1" hidden="1">Zadanie_67b!$D$19</definedName>
    <definedName name="solver_rhs4" localSheetId="2" hidden="1">Zadanie_67c!$D$19</definedName>
    <definedName name="solver_rhs4" localSheetId="3" hidden="1">Zadanie_68a!$B$9</definedName>
    <definedName name="solver_rhs4" localSheetId="4" hidden="1">Zadanie_68b!$B$13</definedName>
    <definedName name="solver_rhs40" localSheetId="3" hidden="1">Zadanie_68a!$B$19</definedName>
    <definedName name="solver_rhs40" localSheetId="4" hidden="1">Zadanie_68b!$B$31</definedName>
    <definedName name="solver_rhs41" localSheetId="3" hidden="1">Zadanie_68a!$B$10</definedName>
    <definedName name="solver_rhs41" localSheetId="4" hidden="1">całkowita</definedName>
    <definedName name="solver_rhs42" localSheetId="3" hidden="1">Zadanie_68a!$B$12</definedName>
    <definedName name="solver_rhs42" localSheetId="4" hidden="1">Zadanie_68b!$B$32</definedName>
    <definedName name="solver_rhs43" localSheetId="3" hidden="1">Zadanie_68a!$B$11</definedName>
    <definedName name="solver_rhs43" localSheetId="4" hidden="1">całkowita</definedName>
    <definedName name="solver_rhs5" localSheetId="0" hidden="1">Zadanie_67!$D$20</definedName>
    <definedName name="solver_rhs5" localSheetId="1" hidden="1">Zadanie_67b!$D$20</definedName>
    <definedName name="solver_rhs5" localSheetId="2" hidden="1">Zadanie_67c!$D$20</definedName>
    <definedName name="solver_rhs5" localSheetId="3" hidden="1">całkowita</definedName>
    <definedName name="solver_rhs5" localSheetId="4" hidden="1">Zadanie_68b!$B$14</definedName>
    <definedName name="solver_rhs6" localSheetId="0" hidden="1">Zadanie_67!$D$21</definedName>
    <definedName name="solver_rhs6" localSheetId="1" hidden="1">Zadanie_67b!$D$21</definedName>
    <definedName name="solver_rhs6" localSheetId="2" hidden="1">Zadanie_67c!$D$21</definedName>
    <definedName name="solver_rhs6" localSheetId="3" hidden="1">Zadanie_68a!$B$23</definedName>
    <definedName name="solver_rhs6" localSheetId="4" hidden="1">Zadanie_68b!$B$15</definedName>
    <definedName name="solver_rhs7" localSheetId="0" hidden="1">Zadanie_67!$D$22</definedName>
    <definedName name="solver_rhs7" localSheetId="1" hidden="1">Zadanie_67b!$D$22</definedName>
    <definedName name="solver_rhs7" localSheetId="2" hidden="1">Zadanie_67c!$D$22</definedName>
    <definedName name="solver_rhs7" localSheetId="3" hidden="1">całkowita</definedName>
    <definedName name="solver_rhs7" localSheetId="4" hidden="1">Zadanie_68b!$B$16</definedName>
    <definedName name="solver_rhs8" localSheetId="0" hidden="1">Zadanie_67!$D$23</definedName>
    <definedName name="solver_rhs8" localSheetId="1" hidden="1">Zadanie_67b!$D$23</definedName>
    <definedName name="solver_rhs8" localSheetId="2" hidden="1">Zadanie_67c!$D$23</definedName>
    <definedName name="solver_rhs8" localSheetId="3" hidden="1">całkowita</definedName>
    <definedName name="solver_rhs8" localSheetId="4" hidden="1">Zadanie_68b!$B$17</definedName>
    <definedName name="solver_rhs9" localSheetId="0" hidden="1">Zadanie_67!$D$24</definedName>
    <definedName name="solver_rhs9" localSheetId="1" hidden="1">Zadanie_67b!$D$24</definedName>
    <definedName name="solver_rhs9" localSheetId="2" hidden="1">Zadanie_67c!$D$24</definedName>
    <definedName name="solver_rhs9" localSheetId="3" hidden="1">Zadanie_68a!$B$7</definedName>
    <definedName name="solver_rhs9" localSheetId="4" hidden="1">Zadanie_68b!$B$18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cl" localSheetId="3" hidden="1">2</definedName>
    <definedName name="solver_scl" localSheetId="4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</definedNames>
  <calcPr calcId="144525"/>
</workbook>
</file>

<file path=xl/calcChain.xml><?xml version="1.0" encoding="utf-8"?>
<calcChain xmlns="http://schemas.openxmlformats.org/spreadsheetml/2006/main">
  <c r="AA23" i="6" l="1"/>
  <c r="AA22" i="6"/>
  <c r="AA21" i="6"/>
  <c r="AA20" i="6"/>
  <c r="AA19" i="6"/>
  <c r="AA18" i="6"/>
  <c r="AA17" i="6"/>
  <c r="AA16" i="6"/>
  <c r="AA15" i="6"/>
  <c r="AA14" i="6"/>
  <c r="AA13" i="6"/>
  <c r="AA12" i="6"/>
  <c r="AA11" i="6"/>
  <c r="AA10" i="6"/>
  <c r="AA9" i="6"/>
  <c r="AA8" i="6"/>
  <c r="AA7" i="6"/>
  <c r="AA6" i="6"/>
  <c r="AA5" i="6"/>
  <c r="AA4" i="6"/>
  <c r="Y23" i="6"/>
  <c r="Y22" i="6"/>
  <c r="Y21" i="6"/>
  <c r="Y20" i="6"/>
  <c r="Y19" i="6"/>
  <c r="Y18" i="6"/>
  <c r="Y17" i="6"/>
  <c r="Y16" i="6"/>
  <c r="Y15" i="6"/>
  <c r="Y14" i="6"/>
  <c r="Y13" i="6"/>
  <c r="Y8" i="6"/>
  <c r="Y7" i="6"/>
  <c r="Y6" i="6"/>
  <c r="Y5" i="6"/>
  <c r="Y4" i="6"/>
  <c r="W23" i="6"/>
  <c r="W22" i="6"/>
  <c r="W19" i="6"/>
  <c r="W18" i="6"/>
  <c r="W17" i="6"/>
  <c r="W16" i="6"/>
  <c r="W14" i="6"/>
  <c r="W13" i="6"/>
  <c r="W7" i="6"/>
  <c r="W6" i="6"/>
  <c r="W5" i="6"/>
  <c r="W4" i="6"/>
  <c r="U23" i="6"/>
  <c r="U22" i="6"/>
  <c r="U19" i="6"/>
  <c r="U18" i="6"/>
  <c r="U17" i="6"/>
  <c r="U16" i="6"/>
  <c r="U14" i="6"/>
  <c r="U13" i="6"/>
  <c r="U7" i="6"/>
  <c r="U6" i="6"/>
  <c r="U5" i="6"/>
  <c r="U4" i="6"/>
  <c r="S23" i="6"/>
  <c r="S22" i="6"/>
  <c r="S21" i="6"/>
  <c r="S20" i="6"/>
  <c r="S19" i="6"/>
  <c r="S18" i="6"/>
  <c r="S17" i="6"/>
  <c r="S16" i="6"/>
  <c r="S15" i="6"/>
  <c r="S14" i="6"/>
  <c r="S13" i="6"/>
  <c r="S8" i="6"/>
  <c r="S7" i="6"/>
  <c r="S6" i="6"/>
  <c r="S5" i="6"/>
  <c r="S4" i="6"/>
  <c r="Q23" i="6"/>
  <c r="Q22" i="6"/>
  <c r="Q19" i="6"/>
  <c r="Q18" i="6"/>
  <c r="Q17" i="6"/>
  <c r="Q16" i="6"/>
  <c r="Q14" i="6"/>
  <c r="Q13" i="6"/>
  <c r="Q12" i="6"/>
  <c r="Q11" i="6"/>
  <c r="Q10" i="6"/>
  <c r="Q9" i="6"/>
  <c r="Q7" i="6"/>
  <c r="Q6" i="6"/>
  <c r="Q5" i="6"/>
  <c r="Q4" i="6"/>
  <c r="Z24" i="6" l="1"/>
  <c r="X24" i="6"/>
  <c r="V24" i="6"/>
  <c r="T24" i="6"/>
  <c r="R24" i="6"/>
  <c r="P24" i="6"/>
  <c r="N23" i="6"/>
  <c r="O22" i="6"/>
  <c r="N22" i="6"/>
  <c r="N21" i="6"/>
  <c r="N20" i="6"/>
  <c r="N19" i="6"/>
  <c r="N18" i="6"/>
  <c r="N17" i="6"/>
  <c r="N16" i="6"/>
  <c r="N15" i="6"/>
  <c r="N14" i="6"/>
  <c r="N13" i="6"/>
  <c r="N12" i="6"/>
  <c r="O11" i="6"/>
  <c r="N11" i="6"/>
  <c r="N10" i="6"/>
  <c r="O9" i="6"/>
  <c r="N9" i="6"/>
  <c r="N8" i="6"/>
  <c r="N7" i="6"/>
  <c r="N6" i="6"/>
  <c r="N5" i="6"/>
  <c r="N4" i="6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A6" i="5"/>
  <c r="AA5" i="5"/>
  <c r="AA4" i="5"/>
  <c r="Y23" i="5"/>
  <c r="Y22" i="5"/>
  <c r="Y21" i="5"/>
  <c r="Y20" i="5"/>
  <c r="Y19" i="5"/>
  <c r="Y18" i="5"/>
  <c r="Y17" i="5"/>
  <c r="Y16" i="5"/>
  <c r="Y15" i="5"/>
  <c r="Y14" i="5"/>
  <c r="Y13" i="5"/>
  <c r="Y8" i="5"/>
  <c r="Y7" i="5"/>
  <c r="Y6" i="5"/>
  <c r="Y5" i="5"/>
  <c r="Y4" i="5"/>
  <c r="W23" i="5"/>
  <c r="W22" i="5"/>
  <c r="W19" i="5"/>
  <c r="W18" i="5"/>
  <c r="W17" i="5"/>
  <c r="W16" i="5"/>
  <c r="W14" i="5"/>
  <c r="W13" i="5"/>
  <c r="W7" i="5"/>
  <c r="W6" i="5"/>
  <c r="W5" i="5"/>
  <c r="W4" i="5"/>
  <c r="U23" i="5"/>
  <c r="U22" i="5"/>
  <c r="U19" i="5"/>
  <c r="U18" i="5"/>
  <c r="U17" i="5"/>
  <c r="U16" i="5"/>
  <c r="U14" i="5"/>
  <c r="U13" i="5"/>
  <c r="U7" i="5"/>
  <c r="U6" i="5"/>
  <c r="U5" i="5"/>
  <c r="U4" i="5"/>
  <c r="S23" i="5"/>
  <c r="S22" i="5"/>
  <c r="S21" i="5"/>
  <c r="S20" i="5"/>
  <c r="S19" i="5"/>
  <c r="S18" i="5"/>
  <c r="S17" i="5"/>
  <c r="S16" i="5"/>
  <c r="S15" i="5"/>
  <c r="S14" i="5"/>
  <c r="S13" i="5"/>
  <c r="S8" i="5"/>
  <c r="S7" i="5"/>
  <c r="S6" i="5"/>
  <c r="S5" i="5"/>
  <c r="S4" i="5"/>
  <c r="Q23" i="5"/>
  <c r="Q22" i="5"/>
  <c r="Q19" i="5"/>
  <c r="Q18" i="5"/>
  <c r="Q17" i="5"/>
  <c r="Q16" i="5"/>
  <c r="Q14" i="5"/>
  <c r="Q13" i="5"/>
  <c r="Q12" i="5"/>
  <c r="Q11" i="5"/>
  <c r="Q10" i="5"/>
  <c r="Q9" i="5"/>
  <c r="Q7" i="5"/>
  <c r="Q6" i="5"/>
  <c r="Q5" i="5"/>
  <c r="Q4" i="5"/>
  <c r="P24" i="5"/>
  <c r="R24" i="5"/>
  <c r="T24" i="5"/>
  <c r="V24" i="5"/>
  <c r="X24" i="5"/>
  <c r="Z2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4" i="5"/>
  <c r="O12" i="6" l="1"/>
  <c r="O10" i="6"/>
  <c r="AA24" i="6"/>
  <c r="O21" i="6"/>
  <c r="O20" i="6"/>
  <c r="O15" i="6"/>
  <c r="O8" i="6"/>
  <c r="Y24" i="6"/>
  <c r="W24" i="6"/>
  <c r="U24" i="6"/>
  <c r="O19" i="6"/>
  <c r="O17" i="6"/>
  <c r="O13" i="6"/>
  <c r="O6" i="6"/>
  <c r="O23" i="6"/>
  <c r="O18" i="6"/>
  <c r="O16" i="6"/>
  <c r="O14" i="6"/>
  <c r="O7" i="6"/>
  <c r="S24" i="6"/>
  <c r="O5" i="6"/>
  <c r="N24" i="6"/>
  <c r="Q24" i="6"/>
  <c r="O4" i="6"/>
  <c r="O4" i="5"/>
  <c r="O9" i="5"/>
  <c r="O11" i="5"/>
  <c r="O23" i="5"/>
  <c r="O10" i="5"/>
  <c r="O12" i="5"/>
  <c r="O22" i="5"/>
  <c r="O13" i="5"/>
  <c r="O16" i="5"/>
  <c r="O18" i="5"/>
  <c r="O8" i="5"/>
  <c r="O20" i="5"/>
  <c r="U24" i="5"/>
  <c r="W24" i="5"/>
  <c r="AA24" i="5"/>
  <c r="O14" i="5"/>
  <c r="O19" i="5"/>
  <c r="O7" i="5"/>
  <c r="O5" i="5"/>
  <c r="O17" i="5"/>
  <c r="O15" i="5"/>
  <c r="Q24" i="5"/>
  <c r="O6" i="5"/>
  <c r="S24" i="5"/>
  <c r="Y24" i="5"/>
  <c r="O21" i="5"/>
  <c r="N24" i="5"/>
  <c r="J45" i="4"/>
  <c r="Z41" i="4"/>
  <c r="X41" i="4"/>
  <c r="V41" i="4"/>
  <c r="T41" i="4"/>
  <c r="R41" i="4"/>
  <c r="P41" i="4"/>
  <c r="N41" i="4"/>
  <c r="L41" i="4"/>
  <c r="J41" i="4"/>
  <c r="O40" i="4"/>
  <c r="I40" i="4" s="1"/>
  <c r="G40" i="4" s="1"/>
  <c r="H40" i="4"/>
  <c r="O39" i="4"/>
  <c r="M39" i="4"/>
  <c r="H39" i="4"/>
  <c r="AA38" i="4"/>
  <c r="Y38" i="4"/>
  <c r="W38" i="4"/>
  <c r="U38" i="4"/>
  <c r="Q38" i="4"/>
  <c r="O38" i="4"/>
  <c r="K38" i="4"/>
  <c r="H38" i="4"/>
  <c r="Q37" i="4"/>
  <c r="O37" i="4"/>
  <c r="M37" i="4"/>
  <c r="K37" i="4"/>
  <c r="H37" i="4"/>
  <c r="AA36" i="4"/>
  <c r="Y36" i="4"/>
  <c r="W36" i="4"/>
  <c r="U36" i="4"/>
  <c r="S36" i="4"/>
  <c r="Q36" i="4"/>
  <c r="O36" i="4"/>
  <c r="M36" i="4"/>
  <c r="K36" i="4"/>
  <c r="H36" i="4"/>
  <c r="AA35" i="4"/>
  <c r="Y35" i="4"/>
  <c r="W35" i="4"/>
  <c r="U35" i="4"/>
  <c r="Q35" i="4"/>
  <c r="O35" i="4"/>
  <c r="M35" i="4"/>
  <c r="K35" i="4"/>
  <c r="H35" i="4"/>
  <c r="Q34" i="4"/>
  <c r="O34" i="4"/>
  <c r="H34" i="4"/>
  <c r="D34" i="4"/>
  <c r="AA33" i="4"/>
  <c r="Y33" i="4"/>
  <c r="W33" i="4"/>
  <c r="U33" i="4"/>
  <c r="S33" i="4"/>
  <c r="Q33" i="4"/>
  <c r="O33" i="4"/>
  <c r="M33" i="4"/>
  <c r="K33" i="4"/>
  <c r="H33" i="4"/>
  <c r="AA32" i="4"/>
  <c r="Y32" i="4"/>
  <c r="W32" i="4"/>
  <c r="U32" i="4"/>
  <c r="Q32" i="4"/>
  <c r="O32" i="4"/>
  <c r="M32" i="4"/>
  <c r="H32" i="4"/>
  <c r="AA31" i="4"/>
  <c r="Y31" i="4"/>
  <c r="W31" i="4"/>
  <c r="U31" i="4"/>
  <c r="H31" i="4"/>
  <c r="AA30" i="4"/>
  <c r="Y30" i="4"/>
  <c r="W30" i="4"/>
  <c r="U30" i="4"/>
  <c r="Q30" i="4"/>
  <c r="O30" i="4"/>
  <c r="M30" i="4"/>
  <c r="K30" i="4"/>
  <c r="H30" i="4"/>
  <c r="Q29" i="4"/>
  <c r="O29" i="4"/>
  <c r="M29" i="4"/>
  <c r="K29" i="4"/>
  <c r="H29" i="4"/>
  <c r="AA28" i="4"/>
  <c r="Y28" i="4"/>
  <c r="W28" i="4"/>
  <c r="U28" i="4"/>
  <c r="Q28" i="4"/>
  <c r="O28" i="4"/>
  <c r="M28" i="4"/>
  <c r="K28" i="4"/>
  <c r="H28" i="4"/>
  <c r="Q27" i="4"/>
  <c r="O27" i="4"/>
  <c r="H27" i="4"/>
  <c r="AA26" i="4"/>
  <c r="Y26" i="4"/>
  <c r="W26" i="4"/>
  <c r="U26" i="4"/>
  <c r="Q26" i="4"/>
  <c r="O26" i="4"/>
  <c r="M26" i="4"/>
  <c r="K26" i="4"/>
  <c r="H26" i="4"/>
  <c r="AA25" i="4"/>
  <c r="Y25" i="4"/>
  <c r="W25" i="4"/>
  <c r="U25" i="4"/>
  <c r="S25" i="4"/>
  <c r="Q25" i="4"/>
  <c r="O25" i="4"/>
  <c r="H25" i="4"/>
  <c r="AA24" i="4"/>
  <c r="Y24" i="4"/>
  <c r="W24" i="4"/>
  <c r="U24" i="4"/>
  <c r="Q24" i="4"/>
  <c r="O24" i="4"/>
  <c r="M24" i="4"/>
  <c r="K24" i="4"/>
  <c r="H24" i="4"/>
  <c r="O24" i="6" l="1"/>
  <c r="O24" i="5"/>
  <c r="Y41" i="4"/>
  <c r="I27" i="4"/>
  <c r="G27" i="4" s="1"/>
  <c r="I29" i="4"/>
  <c r="G29" i="4" s="1"/>
  <c r="I31" i="4"/>
  <c r="G31" i="4" s="1"/>
  <c r="I34" i="4"/>
  <c r="G34" i="4" s="1"/>
  <c r="I36" i="4"/>
  <c r="G36" i="4" s="1"/>
  <c r="U41" i="4"/>
  <c r="I37" i="4"/>
  <c r="G37" i="4" s="1"/>
  <c r="S41" i="4"/>
  <c r="M41" i="4"/>
  <c r="AA41" i="4"/>
  <c r="W41" i="4"/>
  <c r="I24" i="4"/>
  <c r="G24" i="4" s="1"/>
  <c r="Q41" i="4"/>
  <c r="I25" i="4"/>
  <c r="G25" i="4" s="1"/>
  <c r="I26" i="4"/>
  <c r="G26" i="4" s="1"/>
  <c r="O41" i="4"/>
  <c r="I32" i="4"/>
  <c r="G32" i="4" s="1"/>
  <c r="I38" i="4"/>
  <c r="G38" i="4" s="1"/>
  <c r="I39" i="4"/>
  <c r="G39" i="4" s="1"/>
  <c r="H41" i="4"/>
  <c r="I28" i="4"/>
  <c r="G28" i="4" s="1"/>
  <c r="I30" i="4"/>
  <c r="G30" i="4" s="1"/>
  <c r="I33" i="4"/>
  <c r="G33" i="4" s="1"/>
  <c r="I35" i="4"/>
  <c r="G35" i="4" s="1"/>
  <c r="K41" i="4"/>
  <c r="J45" i="3"/>
  <c r="Z41" i="3"/>
  <c r="X41" i="3"/>
  <c r="V41" i="3"/>
  <c r="T41" i="3"/>
  <c r="R41" i="3"/>
  <c r="P41" i="3"/>
  <c r="N41" i="3"/>
  <c r="L41" i="3"/>
  <c r="J41" i="3"/>
  <c r="O40" i="3"/>
  <c r="I40" i="3" s="1"/>
  <c r="G40" i="3" s="1"/>
  <c r="H40" i="3"/>
  <c r="O39" i="3"/>
  <c r="M39" i="3"/>
  <c r="H39" i="3"/>
  <c r="AA38" i="3"/>
  <c r="Y38" i="3"/>
  <c r="W38" i="3"/>
  <c r="U38" i="3"/>
  <c r="Q38" i="3"/>
  <c r="O38" i="3"/>
  <c r="K38" i="3"/>
  <c r="H38" i="3"/>
  <c r="Q37" i="3"/>
  <c r="O37" i="3"/>
  <c r="M37" i="3"/>
  <c r="K37" i="3"/>
  <c r="I37" i="3" s="1"/>
  <c r="G37" i="3" s="1"/>
  <c r="H37" i="3"/>
  <c r="AA36" i="3"/>
  <c r="Y36" i="3"/>
  <c r="W36" i="3"/>
  <c r="U36" i="3"/>
  <c r="S36" i="3"/>
  <c r="Q36" i="3"/>
  <c r="O36" i="3"/>
  <c r="M36" i="3"/>
  <c r="K36" i="3"/>
  <c r="I36" i="3" s="1"/>
  <c r="G36" i="3" s="1"/>
  <c r="H36" i="3"/>
  <c r="AA35" i="3"/>
  <c r="Y35" i="3"/>
  <c r="W35" i="3"/>
  <c r="U35" i="3"/>
  <c r="Q35" i="3"/>
  <c r="O35" i="3"/>
  <c r="M35" i="3"/>
  <c r="K35" i="3"/>
  <c r="H35" i="3"/>
  <c r="Q34" i="3"/>
  <c r="O34" i="3"/>
  <c r="I34" i="3" s="1"/>
  <c r="G34" i="3" s="1"/>
  <c r="H34" i="3"/>
  <c r="D34" i="3"/>
  <c r="AA33" i="3"/>
  <c r="Y33" i="3"/>
  <c r="W33" i="3"/>
  <c r="U33" i="3"/>
  <c r="S33" i="3"/>
  <c r="Q33" i="3"/>
  <c r="O33" i="3"/>
  <c r="M33" i="3"/>
  <c r="K33" i="3"/>
  <c r="H33" i="3"/>
  <c r="AA32" i="3"/>
  <c r="Y32" i="3"/>
  <c r="W32" i="3"/>
  <c r="U32" i="3"/>
  <c r="Q32" i="3"/>
  <c r="O32" i="3"/>
  <c r="M32" i="3"/>
  <c r="H32" i="3"/>
  <c r="AA31" i="3"/>
  <c r="Y31" i="3"/>
  <c r="W31" i="3"/>
  <c r="U31" i="3"/>
  <c r="I31" i="3" s="1"/>
  <c r="G31" i="3" s="1"/>
  <c r="H31" i="3"/>
  <c r="AA30" i="3"/>
  <c r="Y30" i="3"/>
  <c r="W30" i="3"/>
  <c r="U30" i="3"/>
  <c r="Q30" i="3"/>
  <c r="O30" i="3"/>
  <c r="M30" i="3"/>
  <c r="K30" i="3"/>
  <c r="H30" i="3"/>
  <c r="Q29" i="3"/>
  <c r="O29" i="3"/>
  <c r="M29" i="3"/>
  <c r="K29" i="3"/>
  <c r="I29" i="3" s="1"/>
  <c r="G29" i="3" s="1"/>
  <c r="H29" i="3"/>
  <c r="AA28" i="3"/>
  <c r="Y28" i="3"/>
  <c r="W28" i="3"/>
  <c r="U28" i="3"/>
  <c r="Q28" i="3"/>
  <c r="O28" i="3"/>
  <c r="M28" i="3"/>
  <c r="K28" i="3"/>
  <c r="H28" i="3"/>
  <c r="Q27" i="3"/>
  <c r="O27" i="3"/>
  <c r="I27" i="3" s="1"/>
  <c r="G27" i="3" s="1"/>
  <c r="H27" i="3"/>
  <c r="AA26" i="3"/>
  <c r="Y26" i="3"/>
  <c r="W26" i="3"/>
  <c r="U26" i="3"/>
  <c r="Q26" i="3"/>
  <c r="O26" i="3"/>
  <c r="M26" i="3"/>
  <c r="K26" i="3"/>
  <c r="H26" i="3"/>
  <c r="AA25" i="3"/>
  <c r="Y25" i="3"/>
  <c r="W25" i="3"/>
  <c r="U25" i="3"/>
  <c r="S25" i="3"/>
  <c r="Q25" i="3"/>
  <c r="O25" i="3"/>
  <c r="H25" i="3"/>
  <c r="AA24" i="3"/>
  <c r="Y24" i="3"/>
  <c r="W24" i="3"/>
  <c r="U24" i="3"/>
  <c r="Q24" i="3"/>
  <c r="O24" i="3"/>
  <c r="M24" i="3"/>
  <c r="K24" i="3"/>
  <c r="H24" i="3"/>
  <c r="I41" i="4" l="1"/>
  <c r="S41" i="3"/>
  <c r="M41" i="3"/>
  <c r="Q41" i="3"/>
  <c r="W41" i="3"/>
  <c r="AA41" i="3"/>
  <c r="I25" i="3"/>
  <c r="G25" i="3" s="1"/>
  <c r="I26" i="3"/>
  <c r="G26" i="3" s="1"/>
  <c r="K41" i="3"/>
  <c r="O41" i="3"/>
  <c r="I39" i="3"/>
  <c r="G39" i="3" s="1"/>
  <c r="Y41" i="3"/>
  <c r="U41" i="3"/>
  <c r="I32" i="3"/>
  <c r="G32" i="3" s="1"/>
  <c r="I38" i="3"/>
  <c r="G38" i="3" s="1"/>
  <c r="H41" i="3"/>
  <c r="I28" i="3"/>
  <c r="G28" i="3" s="1"/>
  <c r="I30" i="3"/>
  <c r="G30" i="3" s="1"/>
  <c r="I33" i="3"/>
  <c r="G33" i="3" s="1"/>
  <c r="I35" i="3"/>
  <c r="G35" i="3" s="1"/>
  <c r="I24" i="3"/>
  <c r="U24" i="2"/>
  <c r="U25" i="2"/>
  <c r="U26" i="2"/>
  <c r="U28" i="2"/>
  <c r="U30" i="2"/>
  <c r="U31" i="2"/>
  <c r="U32" i="2"/>
  <c r="U33" i="2"/>
  <c r="U35" i="2"/>
  <c r="U36" i="2"/>
  <c r="U38" i="2"/>
  <c r="I41" i="3" l="1"/>
  <c r="G24" i="3"/>
  <c r="J45" i="2"/>
  <c r="AA38" i="2"/>
  <c r="AA36" i="2"/>
  <c r="AA35" i="2"/>
  <c r="AA33" i="2"/>
  <c r="AA32" i="2"/>
  <c r="AA31" i="2"/>
  <c r="AA30" i="2"/>
  <c r="AA28" i="2"/>
  <c r="AA26" i="2"/>
  <c r="AA25" i="2"/>
  <c r="AA24" i="2"/>
  <c r="Y38" i="2"/>
  <c r="Y36" i="2"/>
  <c r="Y35" i="2"/>
  <c r="Y33" i="2"/>
  <c r="Y32" i="2"/>
  <c r="Y31" i="2"/>
  <c r="Y30" i="2"/>
  <c r="Y28" i="2"/>
  <c r="Y26" i="2"/>
  <c r="Y25" i="2"/>
  <c r="Y24" i="2"/>
  <c r="W38" i="2"/>
  <c r="W36" i="2"/>
  <c r="W35" i="2"/>
  <c r="W33" i="2"/>
  <c r="W32" i="2"/>
  <c r="W31" i="2"/>
  <c r="W30" i="2"/>
  <c r="W28" i="2"/>
  <c r="W26" i="2"/>
  <c r="W25" i="2"/>
  <c r="W24" i="2"/>
  <c r="S36" i="2"/>
  <c r="S33" i="2"/>
  <c r="S25" i="2"/>
  <c r="Q38" i="2"/>
  <c r="Q37" i="2"/>
  <c r="Q36" i="2"/>
  <c r="Q35" i="2"/>
  <c r="Q34" i="2"/>
  <c r="Q33" i="2"/>
  <c r="Q32" i="2"/>
  <c r="Q30" i="2"/>
  <c r="Q29" i="2"/>
  <c r="Q28" i="2"/>
  <c r="Q27" i="2"/>
  <c r="Q26" i="2"/>
  <c r="Q25" i="2"/>
  <c r="Q24" i="2"/>
  <c r="O40" i="2"/>
  <c r="I40" i="2" s="1"/>
  <c r="G40" i="2" s="1"/>
  <c r="O39" i="2"/>
  <c r="O38" i="2"/>
  <c r="O37" i="2"/>
  <c r="O36" i="2"/>
  <c r="O35" i="2"/>
  <c r="O34" i="2"/>
  <c r="O33" i="2"/>
  <c r="O32" i="2"/>
  <c r="O30" i="2"/>
  <c r="O29" i="2"/>
  <c r="O28" i="2"/>
  <c r="O27" i="2"/>
  <c r="I27" i="2" s="1"/>
  <c r="G27" i="2" s="1"/>
  <c r="O26" i="2"/>
  <c r="O25" i="2"/>
  <c r="O24" i="2"/>
  <c r="M39" i="2"/>
  <c r="M37" i="2"/>
  <c r="M36" i="2"/>
  <c r="M35" i="2"/>
  <c r="M33" i="2"/>
  <c r="M32" i="2"/>
  <c r="M30" i="2"/>
  <c r="M29" i="2"/>
  <c r="M28" i="2"/>
  <c r="M26" i="2"/>
  <c r="M24" i="2"/>
  <c r="K38" i="2"/>
  <c r="K37" i="2"/>
  <c r="K36" i="2"/>
  <c r="K35" i="2"/>
  <c r="K33" i="2"/>
  <c r="K30" i="2"/>
  <c r="K29" i="2"/>
  <c r="K28" i="2"/>
  <c r="K26" i="2"/>
  <c r="K24" i="2"/>
  <c r="Z41" i="2"/>
  <c r="X41" i="2"/>
  <c r="V41" i="2"/>
  <c r="U41" i="2"/>
  <c r="T41" i="2"/>
  <c r="R41" i="2"/>
  <c r="P41" i="2"/>
  <c r="N41" i="2"/>
  <c r="L41" i="2"/>
  <c r="J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I39" i="2" l="1"/>
  <c r="G39" i="2" s="1"/>
  <c r="I34" i="2"/>
  <c r="G34" i="2" s="1"/>
  <c r="S41" i="2"/>
  <c r="Q41" i="2"/>
  <c r="I31" i="2"/>
  <c r="G31" i="2" s="1"/>
  <c r="AA41" i="2"/>
  <c r="W41" i="2"/>
  <c r="I38" i="2"/>
  <c r="G38" i="2" s="1"/>
  <c r="Y41" i="2"/>
  <c r="I37" i="2"/>
  <c r="G37" i="2" s="1"/>
  <c r="I29" i="2"/>
  <c r="G29" i="2" s="1"/>
  <c r="I35" i="2"/>
  <c r="G35" i="2" s="1"/>
  <c r="I24" i="2"/>
  <c r="G24" i="2" s="1"/>
  <c r="I33" i="2"/>
  <c r="G33" i="2" s="1"/>
  <c r="I32" i="2"/>
  <c r="G32" i="2" s="1"/>
  <c r="O41" i="2"/>
  <c r="I25" i="2"/>
  <c r="G25" i="2" s="1"/>
  <c r="M41" i="2"/>
  <c r="I36" i="2"/>
  <c r="G36" i="2" s="1"/>
  <c r="I30" i="2"/>
  <c r="G30" i="2" s="1"/>
  <c r="H41" i="2"/>
  <c r="I28" i="2"/>
  <c r="G28" i="2" s="1"/>
  <c r="K41" i="2"/>
  <c r="I26" i="2"/>
  <c r="G26" i="2" s="1"/>
  <c r="D34" i="2"/>
  <c r="I41" i="2" l="1"/>
</calcChain>
</file>

<file path=xl/sharedStrings.xml><?xml version="1.0" encoding="utf-8"?>
<sst xmlns="http://schemas.openxmlformats.org/spreadsheetml/2006/main" count="810" uniqueCount="96">
  <si>
    <t>Plan produkcji poszczególnych rodzajów przędzy</t>
  </si>
  <si>
    <t>rodzaj</t>
  </si>
  <si>
    <t>przeznaczenie</t>
  </si>
  <si>
    <t>Tex numer</t>
  </si>
  <si>
    <t>Przędza</t>
  </si>
  <si>
    <t>Planowana wielkość produkcji [t]</t>
  </si>
  <si>
    <t>czesankowa</t>
  </si>
  <si>
    <t>zgrzebna</t>
  </si>
  <si>
    <t>osnowa</t>
  </si>
  <si>
    <t>wątek</t>
  </si>
  <si>
    <t>Zakład</t>
  </si>
  <si>
    <t>Zespół maszyn</t>
  </si>
  <si>
    <t>Len</t>
  </si>
  <si>
    <t>PO-1</t>
  </si>
  <si>
    <t>Hammel-2</t>
  </si>
  <si>
    <t>Krasnolen</t>
  </si>
  <si>
    <t>PM-88L-3</t>
  </si>
  <si>
    <t>Żyrardów</t>
  </si>
  <si>
    <t>Aleksandrowice</t>
  </si>
  <si>
    <t>J.Mackie-4</t>
  </si>
  <si>
    <t>Camela</t>
  </si>
  <si>
    <t>Odra</t>
  </si>
  <si>
    <t>Silena</t>
  </si>
  <si>
    <t>Orzeł</t>
  </si>
  <si>
    <t>Lech</t>
  </si>
  <si>
    <t>Combo-Barbour 83</t>
  </si>
  <si>
    <t>Combo-Barbour 23/4</t>
  </si>
  <si>
    <t>Cw 068</t>
  </si>
  <si>
    <t>Cw 084</t>
  </si>
  <si>
    <t>Zw 084</t>
  </si>
  <si>
    <t>Zw 100</t>
  </si>
  <si>
    <t>Zw 120</t>
  </si>
  <si>
    <t>Co 068</t>
  </si>
  <si>
    <t>Co 084</t>
  </si>
  <si>
    <t>Zo 100</t>
  </si>
  <si>
    <t>Zo 120</t>
  </si>
  <si>
    <t>Nr maszyny</t>
  </si>
  <si>
    <t>Fundusz czasu pracy</t>
  </si>
  <si>
    <t>Ilość</t>
  </si>
  <si>
    <t>Razem</t>
  </si>
  <si>
    <t>Czas</t>
  </si>
  <si>
    <t>Rezerwa czasu</t>
  </si>
  <si>
    <t>Zoptymalizowanie ilości produkowanej przędzy [t] i czasu pracy [tys. wrzecionogodzin] poszczególnych zespołów przędzarek</t>
  </si>
  <si>
    <t>Fundusz czasu pracy poszczególnych zespołów przędzarek [tys. wrzecionogodzin]</t>
  </si>
  <si>
    <t>Współczynniki pracochłonności poszczególnych rodzajów przędzy [wrzecionogodziny/kg]</t>
  </si>
  <si>
    <t>Roszarnia</t>
  </si>
  <si>
    <t>Krosno</t>
  </si>
  <si>
    <t>Mysłakowice</t>
  </si>
  <si>
    <t>Stara Kamienica</t>
  </si>
  <si>
    <t>Piła</t>
  </si>
  <si>
    <t>Choceń</t>
  </si>
  <si>
    <t>Żmigród</t>
  </si>
  <si>
    <t>Leszno</t>
  </si>
  <si>
    <t>Dobroszyce</t>
  </si>
  <si>
    <t>Stęszew</t>
  </si>
  <si>
    <t>Gorzów</t>
  </si>
  <si>
    <t>Radwanice</t>
  </si>
  <si>
    <t>Drawiny</t>
  </si>
  <si>
    <t>Lębork</t>
  </si>
  <si>
    <t>Głogówek</t>
  </si>
  <si>
    <t>Nędza</t>
  </si>
  <si>
    <t>Piotrowice</t>
  </si>
  <si>
    <t>Hrubieszów</t>
  </si>
  <si>
    <t>Strzegom</t>
  </si>
  <si>
    <t>Gnaszyn</t>
  </si>
  <si>
    <t>Lubliniec</t>
  </si>
  <si>
    <t>Ilość [t]</t>
  </si>
  <si>
    <t>lniane</t>
  </si>
  <si>
    <t>lniane i konopne</t>
  </si>
  <si>
    <t>Rodzaj</t>
  </si>
  <si>
    <t>Produkcja paździerzy w roszarniach</t>
  </si>
  <si>
    <t>Potrzeby paździerzy w wytwórniach płyt</t>
  </si>
  <si>
    <t>Witaszyce</t>
  </si>
  <si>
    <t>Pakość</t>
  </si>
  <si>
    <t>Szczytno</t>
  </si>
  <si>
    <t>Koszalin</t>
  </si>
  <si>
    <t>Wołczyn</t>
  </si>
  <si>
    <t>Wytwórnia</t>
  </si>
  <si>
    <t>Jednostkowe koszty przewozu [zł/t] z roszarni do wytwórni płyt</t>
  </si>
  <si>
    <t>Koszt</t>
  </si>
  <si>
    <t>Odległości między roszarniami a wytwórniami płyt [km]</t>
  </si>
  <si>
    <r>
      <t xml:space="preserve">1. Metoda </t>
    </r>
    <r>
      <rPr>
        <b/>
        <i/>
        <sz val="11"/>
        <color theme="1"/>
        <rFont val="Calibri"/>
        <family val="2"/>
        <charset val="238"/>
        <scheme val="minor"/>
      </rPr>
      <t>LP simpleks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</si>
  <si>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3. Metoda </t>
    </r>
    <r>
      <rPr>
        <b/>
        <i/>
        <sz val="11"/>
        <color theme="1"/>
        <rFont val="Calibri"/>
        <family val="2"/>
        <charset val="238"/>
        <scheme val="minor"/>
      </rPr>
      <t>Ewolucyjna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</si>
  <si>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Optymalizacja ilości [t] i kosztów [zł] transportu paździerzy z roszarni do wytwórni płyt (metoda </t>
    </r>
    <r>
      <rPr>
        <b/>
        <i/>
        <sz val="11"/>
        <color theme="1"/>
        <rFont val="Calibri"/>
        <family val="2"/>
        <charset val="238"/>
        <scheme val="minor"/>
      </rPr>
      <t>Ewolucyjna</t>
    </r>
    <r>
      <rPr>
        <sz val="11"/>
        <color theme="1"/>
        <rFont val="Calibri"/>
        <family val="2"/>
        <charset val="238"/>
        <scheme val="minor"/>
      </rPr>
      <t xml:space="preserve"> - tylko wyniki)</t>
    </r>
  </si>
  <si>
    <r>
      <t xml:space="preserve">obliczenia + wyniki - komórka </t>
    </r>
    <r>
      <rPr>
        <b/>
        <i/>
        <sz val="11"/>
        <color theme="1"/>
        <rFont val="Calibri"/>
        <family val="2"/>
        <charset val="238"/>
        <scheme val="minor"/>
      </rPr>
      <t>M1</t>
    </r>
  </si>
  <si>
    <r>
      <t xml:space="preserve">tylko wyniki - komórka </t>
    </r>
    <r>
      <rPr>
        <b/>
        <i/>
        <sz val="11"/>
        <color theme="1"/>
        <rFont val="Calibri"/>
        <family val="2"/>
        <charset val="238"/>
        <scheme val="minor"/>
      </rPr>
      <t>M25</t>
    </r>
  </si>
  <si>
    <r>
      <t xml:space="preserve">tylko wyniki - komórka </t>
    </r>
    <r>
      <rPr>
        <b/>
        <i/>
        <sz val="11"/>
        <color theme="1"/>
        <rFont val="Calibri"/>
        <family val="2"/>
        <charset val="238"/>
        <scheme val="minor"/>
      </rPr>
      <t>M51</t>
    </r>
  </si>
  <si>
    <t>Koszt [tkm]</t>
  </si>
  <si>
    <r>
      <t>Obliczenie kosztów [zł]</t>
    </r>
    <r>
      <rPr>
        <sz val="11"/>
        <color theme="1"/>
        <rFont val="Calibri"/>
        <family val="2"/>
        <charset val="238"/>
        <scheme val="minor"/>
      </rPr>
      <t>:</t>
    </r>
  </si>
  <si>
    <r>
      <rPr>
        <b/>
        <sz val="11"/>
        <color theme="1"/>
        <rFont val="Calibri"/>
        <family val="2"/>
        <charset val="238"/>
        <scheme val="minor"/>
      </rPr>
      <t>Obliczenie kosztów [tonokilometry]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</si>
  <si>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Optymalizacja ilości [t] i odległości [km] transportu paździerzy z roszarni do wytwórni płyt (metoda </t>
    </r>
    <r>
      <rPr>
        <b/>
        <i/>
        <sz val="11"/>
        <color theme="1"/>
        <rFont val="Calibri"/>
        <family val="2"/>
        <charset val="238"/>
        <scheme val="minor"/>
      </rPr>
      <t>LP Simpleks</t>
    </r>
    <r>
      <rPr>
        <sz val="11"/>
        <color theme="1"/>
        <rFont val="Calibri"/>
        <family val="2"/>
        <charset val="238"/>
        <scheme val="minor"/>
      </rPr>
      <t>- obliczenia i wyniki)</t>
    </r>
  </si>
  <si>
    <r>
      <t xml:space="preserve">Optymalizacja ilości [t] i odległości [km] transportu paździerzy z roszarni do wytwórni płyt (metoda </t>
    </r>
    <r>
      <rPr>
        <b/>
        <i/>
        <sz val="11"/>
        <color theme="1"/>
        <rFont val="Calibri"/>
        <family val="2"/>
        <charset val="238"/>
        <scheme val="minor"/>
      </rPr>
      <t>Ewolucyjna</t>
    </r>
    <r>
      <rPr>
        <sz val="11"/>
        <color theme="1"/>
        <rFont val="Calibri"/>
        <family val="2"/>
        <charset val="238"/>
        <scheme val="minor"/>
      </rPr>
      <t xml:space="preserve"> - tylko wyniki)</t>
    </r>
  </si>
  <si>
    <r>
      <t xml:space="preserve">Optymalizacja ilości [t] i kosztów [zł] transportu paździerzy z roszarni do wytwórni płyt (metoda </t>
    </r>
    <r>
      <rPr>
        <b/>
        <i/>
        <sz val="11"/>
        <color theme="1"/>
        <rFont val="Calibri"/>
        <family val="2"/>
        <charset val="238"/>
        <scheme val="minor"/>
      </rPr>
      <t>Nieliniowa GRG</t>
    </r>
    <r>
      <rPr>
        <sz val="11"/>
        <color theme="1"/>
        <rFont val="Calibri"/>
        <family val="2"/>
        <charset val="238"/>
        <scheme val="minor"/>
      </rPr>
      <t xml:space="preserve"> - tylko wyniki)</t>
    </r>
  </si>
  <si>
    <r>
      <t xml:space="preserve">2. Metoda </t>
    </r>
    <r>
      <rPr>
        <b/>
        <i/>
        <sz val="11"/>
        <color theme="1"/>
        <rFont val="Calibri"/>
        <family val="2"/>
        <charset val="238"/>
        <scheme val="minor"/>
      </rPr>
      <t>Nieliniowa GRG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</si>
  <si>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Optymalizacja ilości [t] i odległości [km] transportu paździerzy z roszarni do wytwórni płyt (metoda </t>
    </r>
    <r>
      <rPr>
        <b/>
        <i/>
        <sz val="11"/>
        <color theme="1"/>
        <rFont val="Calibri"/>
        <family val="2"/>
        <charset val="238"/>
        <scheme val="minor"/>
      </rPr>
      <t>Nieliniowa GRG</t>
    </r>
    <r>
      <rPr>
        <sz val="11"/>
        <color theme="1"/>
        <rFont val="Calibri"/>
        <family val="2"/>
        <charset val="238"/>
        <scheme val="minor"/>
      </rPr>
      <t xml:space="preserve"> - tylko wyniki)</t>
    </r>
  </si>
  <si>
    <r>
      <t xml:space="preserve">Optymalizacja ilości [t] i kosztów [zł] transportu paździerzy z roszarni do wytwórni płyt (metoda </t>
    </r>
    <r>
      <rPr>
        <b/>
        <i/>
        <sz val="11"/>
        <color theme="1"/>
        <rFont val="Calibri"/>
        <family val="2"/>
        <charset val="238"/>
        <scheme val="minor"/>
      </rPr>
      <t>LP simpleks</t>
    </r>
    <r>
      <rPr>
        <sz val="11"/>
        <color theme="1"/>
        <rFont val="Calibri"/>
        <family val="2"/>
        <charset val="238"/>
        <scheme val="minor"/>
      </rPr>
      <t xml:space="preserve"> - obliczenia i wyniki)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</si>
</sst>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/>
      <top style="double">
        <color auto="1"/>
      </top>
      <bottom style="thick">
        <color auto="1"/>
      </bottom>
      <diagonal/>
    </border>
    <border>
      <left/>
      <right style="thin">
        <color auto="1"/>
      </right>
      <top style="double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0" fillId="0" borderId="0" xfId="0" applyNumberFormat="1"/>
    <xf numFmtId="164" fontId="1" fillId="0" borderId="20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3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3" fontId="0" fillId="0" borderId="8" xfId="0" applyNumberFormat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0" fillId="0" borderId="42" xfId="0" applyBorder="1" applyAlignment="1">
      <alignment vertical="center"/>
    </xf>
    <xf numFmtId="3" fontId="0" fillId="0" borderId="46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0" fontId="0" fillId="0" borderId="48" xfId="0" applyBorder="1" applyAlignment="1">
      <alignment vertical="center"/>
    </xf>
    <xf numFmtId="3" fontId="0" fillId="0" borderId="49" xfId="0" applyNumberFormat="1" applyBorder="1" applyAlignment="1">
      <alignment horizontal="center" vertical="center"/>
    </xf>
    <xf numFmtId="3" fontId="1" fillId="0" borderId="49" xfId="0" applyNumberFormat="1" applyFont="1" applyBorder="1" applyAlignment="1">
      <alignment horizontal="center" vertical="center"/>
    </xf>
    <xf numFmtId="3" fontId="0" fillId="0" borderId="50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vertical="center"/>
    </xf>
    <xf numFmtId="3" fontId="0" fillId="0" borderId="9" xfId="0" applyNumberForma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ny" xfId="0" builtinId="0"/>
  </cellStyles>
  <dxfs count="9"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tabSelected="1" workbookViewId="0">
      <selection sqref="A1:D1"/>
    </sheetView>
  </sheetViews>
  <sheetFormatPr defaultRowHeight="15" x14ac:dyDescent="0.25"/>
  <cols>
    <col min="1" max="1" width="14.7109375" customWidth="1"/>
    <col min="2" max="3" width="19.5703125" bestFit="1" customWidth="1"/>
    <col min="4" max="4" width="19" customWidth="1"/>
    <col min="5" max="5" width="3.7109375" customWidth="1"/>
    <col min="6" max="6" width="10.7109375" customWidth="1"/>
  </cols>
  <sheetData>
    <row r="1" spans="1:15" ht="18" customHeight="1" x14ac:dyDescent="0.25">
      <c r="A1" s="82" t="s">
        <v>0</v>
      </c>
      <c r="B1" s="83"/>
      <c r="C1" s="83"/>
      <c r="D1" s="84"/>
      <c r="F1" s="82" t="s">
        <v>44</v>
      </c>
      <c r="G1" s="83"/>
      <c r="H1" s="83"/>
      <c r="I1" s="83"/>
      <c r="J1" s="83"/>
      <c r="K1" s="83"/>
      <c r="L1" s="83"/>
      <c r="M1" s="83"/>
      <c r="N1" s="83"/>
      <c r="O1" s="84"/>
    </row>
    <row r="2" spans="1:15" ht="18" customHeight="1" x14ac:dyDescent="0.25">
      <c r="A2" s="85" t="s">
        <v>3</v>
      </c>
      <c r="B2" s="86" t="s">
        <v>4</v>
      </c>
      <c r="C2" s="86"/>
      <c r="D2" s="87" t="s">
        <v>5</v>
      </c>
      <c r="F2" s="10" t="s">
        <v>36</v>
      </c>
      <c r="G2" s="7" t="s">
        <v>32</v>
      </c>
      <c r="H2" s="7" t="s">
        <v>27</v>
      </c>
      <c r="I2" s="7" t="s">
        <v>33</v>
      </c>
      <c r="J2" s="7" t="s">
        <v>28</v>
      </c>
      <c r="K2" s="7" t="s">
        <v>29</v>
      </c>
      <c r="L2" s="7" t="s">
        <v>34</v>
      </c>
      <c r="M2" s="7" t="s">
        <v>30</v>
      </c>
      <c r="N2" s="7" t="s">
        <v>35</v>
      </c>
      <c r="O2" s="11" t="s">
        <v>31</v>
      </c>
    </row>
    <row r="3" spans="1:15" ht="18" customHeight="1" x14ac:dyDescent="0.25">
      <c r="A3" s="85"/>
      <c r="B3" s="36" t="s">
        <v>1</v>
      </c>
      <c r="C3" s="36" t="s">
        <v>2</v>
      </c>
      <c r="D3" s="87"/>
      <c r="F3" s="2">
        <v>1</v>
      </c>
      <c r="G3" s="36">
        <v>21</v>
      </c>
      <c r="H3" s="36">
        <v>21</v>
      </c>
      <c r="I3" s="36">
        <v>16</v>
      </c>
      <c r="J3" s="36">
        <v>16</v>
      </c>
      <c r="K3" s="36"/>
      <c r="L3" s="36">
        <v>15</v>
      </c>
      <c r="M3" s="36">
        <v>15</v>
      </c>
      <c r="N3" s="36">
        <v>13</v>
      </c>
      <c r="O3" s="3">
        <v>12</v>
      </c>
    </row>
    <row r="4" spans="1:15" ht="18" customHeight="1" x14ac:dyDescent="0.25">
      <c r="A4" s="2">
        <v>68</v>
      </c>
      <c r="B4" s="36" t="s">
        <v>6</v>
      </c>
      <c r="C4" s="36" t="s">
        <v>8</v>
      </c>
      <c r="D4" s="3">
        <v>98.2</v>
      </c>
      <c r="F4" s="2">
        <v>2</v>
      </c>
      <c r="G4" s="36"/>
      <c r="H4" s="36"/>
      <c r="I4" s="36">
        <v>17</v>
      </c>
      <c r="J4" s="36">
        <v>16</v>
      </c>
      <c r="K4" s="36">
        <v>19</v>
      </c>
      <c r="L4" s="36">
        <v>15</v>
      </c>
      <c r="M4" s="36">
        <v>15</v>
      </c>
      <c r="N4" s="36">
        <v>13</v>
      </c>
      <c r="O4" s="3">
        <v>13</v>
      </c>
    </row>
    <row r="5" spans="1:15" ht="18" customHeight="1" x14ac:dyDescent="0.25">
      <c r="A5" s="2">
        <v>68</v>
      </c>
      <c r="B5" s="36" t="s">
        <v>6</v>
      </c>
      <c r="C5" s="36" t="s">
        <v>9</v>
      </c>
      <c r="D5" s="3">
        <v>124.7</v>
      </c>
      <c r="F5" s="2">
        <v>3</v>
      </c>
      <c r="G5" s="36">
        <v>21</v>
      </c>
      <c r="H5" s="36">
        <v>21</v>
      </c>
      <c r="I5" s="36">
        <v>18</v>
      </c>
      <c r="J5" s="36">
        <v>16</v>
      </c>
      <c r="K5" s="36"/>
      <c r="L5" s="36">
        <v>16</v>
      </c>
      <c r="M5" s="36">
        <v>14</v>
      </c>
      <c r="N5" s="36">
        <v>13</v>
      </c>
      <c r="O5" s="3">
        <v>12</v>
      </c>
    </row>
    <row r="6" spans="1:15" ht="18" customHeight="1" x14ac:dyDescent="0.25">
      <c r="A6" s="2">
        <v>84</v>
      </c>
      <c r="B6" s="36" t="s">
        <v>6</v>
      </c>
      <c r="C6" s="36" t="s">
        <v>8</v>
      </c>
      <c r="D6" s="3">
        <v>513.20000000000005</v>
      </c>
      <c r="F6" s="2">
        <v>4</v>
      </c>
      <c r="G6" s="36"/>
      <c r="H6" s="36"/>
      <c r="I6" s="36">
        <v>18</v>
      </c>
      <c r="J6" s="36">
        <v>16</v>
      </c>
      <c r="K6" s="36"/>
      <c r="L6" s="36"/>
      <c r="M6" s="36"/>
      <c r="N6" s="36"/>
      <c r="O6" s="3"/>
    </row>
    <row r="7" spans="1:15" ht="18" customHeight="1" x14ac:dyDescent="0.25">
      <c r="A7" s="2">
        <v>84</v>
      </c>
      <c r="B7" s="36" t="s">
        <v>6</v>
      </c>
      <c r="C7" s="36" t="s">
        <v>9</v>
      </c>
      <c r="D7" s="3">
        <v>517.29999999999995</v>
      </c>
      <c r="F7" s="2">
        <v>5</v>
      </c>
      <c r="G7" s="36">
        <v>21</v>
      </c>
      <c r="H7" s="36">
        <v>31</v>
      </c>
      <c r="I7" s="36">
        <v>17</v>
      </c>
      <c r="J7" s="36">
        <v>17</v>
      </c>
      <c r="K7" s="36"/>
      <c r="L7" s="36">
        <v>14</v>
      </c>
      <c r="M7" s="36">
        <v>12</v>
      </c>
      <c r="N7" s="36">
        <v>14</v>
      </c>
      <c r="O7" s="3">
        <v>14</v>
      </c>
    </row>
    <row r="8" spans="1:15" ht="18" customHeight="1" x14ac:dyDescent="0.25">
      <c r="A8" s="2">
        <v>84</v>
      </c>
      <c r="B8" s="36" t="s">
        <v>7</v>
      </c>
      <c r="C8" s="36" t="s">
        <v>9</v>
      </c>
      <c r="D8" s="3">
        <v>85.3</v>
      </c>
      <c r="F8" s="2">
        <v>6</v>
      </c>
      <c r="G8" s="36">
        <v>27</v>
      </c>
      <c r="H8" s="36">
        <v>27</v>
      </c>
      <c r="I8" s="36">
        <v>24</v>
      </c>
      <c r="J8" s="36">
        <v>20</v>
      </c>
      <c r="K8" s="36"/>
      <c r="L8" s="36"/>
      <c r="M8" s="36"/>
      <c r="N8" s="36"/>
      <c r="O8" s="3"/>
    </row>
    <row r="9" spans="1:15" ht="18" customHeight="1" x14ac:dyDescent="0.25">
      <c r="A9" s="2">
        <v>100</v>
      </c>
      <c r="B9" s="36" t="s">
        <v>7</v>
      </c>
      <c r="C9" s="36" t="s">
        <v>8</v>
      </c>
      <c r="D9" s="3">
        <v>91.5</v>
      </c>
      <c r="F9" s="2">
        <v>7</v>
      </c>
      <c r="G9" s="36">
        <v>22</v>
      </c>
      <c r="H9" s="36">
        <v>21</v>
      </c>
      <c r="I9" s="36">
        <v>17</v>
      </c>
      <c r="J9" s="36">
        <v>17</v>
      </c>
      <c r="K9" s="36"/>
      <c r="L9" s="36">
        <v>15</v>
      </c>
      <c r="M9" s="36">
        <v>15</v>
      </c>
      <c r="N9" s="36">
        <v>12</v>
      </c>
      <c r="O9" s="3">
        <v>12</v>
      </c>
    </row>
    <row r="10" spans="1:15" ht="18" customHeight="1" x14ac:dyDescent="0.25">
      <c r="A10" s="2">
        <v>100</v>
      </c>
      <c r="B10" s="36" t="s">
        <v>7</v>
      </c>
      <c r="C10" s="36" t="s">
        <v>9</v>
      </c>
      <c r="D10" s="3">
        <v>69.900000000000006</v>
      </c>
      <c r="F10" s="2">
        <v>8</v>
      </c>
      <c r="G10" s="36"/>
      <c r="H10" s="36"/>
      <c r="I10" s="36"/>
      <c r="J10" s="36"/>
      <c r="K10" s="36"/>
      <c r="L10" s="36">
        <v>11</v>
      </c>
      <c r="M10" s="36">
        <v>10</v>
      </c>
      <c r="N10" s="36">
        <v>9</v>
      </c>
      <c r="O10" s="3">
        <v>9</v>
      </c>
    </row>
    <row r="11" spans="1:15" ht="18" customHeight="1" x14ac:dyDescent="0.25">
      <c r="A11" s="2">
        <v>120</v>
      </c>
      <c r="B11" s="36" t="s">
        <v>7</v>
      </c>
      <c r="C11" s="36" t="s">
        <v>8</v>
      </c>
      <c r="D11" s="3">
        <v>432.5</v>
      </c>
      <c r="F11" s="2">
        <v>9</v>
      </c>
      <c r="G11" s="36"/>
      <c r="H11" s="36">
        <v>21</v>
      </c>
      <c r="I11" s="36">
        <v>17</v>
      </c>
      <c r="J11" s="36">
        <v>16</v>
      </c>
      <c r="K11" s="36"/>
      <c r="L11" s="36">
        <v>15</v>
      </c>
      <c r="M11" s="36">
        <v>14</v>
      </c>
      <c r="N11" s="36">
        <v>13</v>
      </c>
      <c r="O11" s="3">
        <v>12</v>
      </c>
    </row>
    <row r="12" spans="1:15" ht="18" customHeight="1" thickBot="1" x14ac:dyDescent="0.3">
      <c r="A12" s="4">
        <v>120</v>
      </c>
      <c r="B12" s="5" t="s">
        <v>7</v>
      </c>
      <c r="C12" s="5" t="s">
        <v>9</v>
      </c>
      <c r="D12" s="6">
        <v>223.5</v>
      </c>
      <c r="F12" s="2">
        <v>10</v>
      </c>
      <c r="G12" s="36">
        <v>21</v>
      </c>
      <c r="H12" s="36">
        <v>21</v>
      </c>
      <c r="I12" s="36">
        <v>17</v>
      </c>
      <c r="J12" s="36">
        <v>16</v>
      </c>
      <c r="K12" s="36">
        <v>19</v>
      </c>
      <c r="L12" s="36">
        <v>15</v>
      </c>
      <c r="M12" s="36">
        <v>17</v>
      </c>
      <c r="N12" s="36">
        <v>13</v>
      </c>
      <c r="O12" s="3">
        <v>12</v>
      </c>
    </row>
    <row r="13" spans="1:15" ht="18" customHeight="1" thickBot="1" x14ac:dyDescent="0.3">
      <c r="F13" s="2">
        <v>11</v>
      </c>
      <c r="G13" s="36"/>
      <c r="H13" s="36"/>
      <c r="I13" s="36">
        <v>17</v>
      </c>
      <c r="J13" s="36">
        <v>18</v>
      </c>
      <c r="K13" s="36"/>
      <c r="L13" s="36"/>
      <c r="M13" s="36"/>
      <c r="N13" s="36"/>
      <c r="O13" s="3"/>
    </row>
    <row r="14" spans="1:15" ht="18" customHeight="1" x14ac:dyDescent="0.25">
      <c r="A14" s="79" t="s">
        <v>43</v>
      </c>
      <c r="B14" s="80"/>
      <c r="C14" s="80"/>
      <c r="D14" s="81"/>
      <c r="F14" s="2">
        <v>12</v>
      </c>
      <c r="G14" s="36">
        <v>21</v>
      </c>
      <c r="H14" s="36">
        <v>20</v>
      </c>
      <c r="I14" s="36">
        <v>16</v>
      </c>
      <c r="J14" s="36">
        <v>16</v>
      </c>
      <c r="K14" s="36"/>
      <c r="L14" s="36">
        <v>15</v>
      </c>
      <c r="M14" s="36">
        <v>14</v>
      </c>
      <c r="N14" s="36">
        <v>12</v>
      </c>
      <c r="O14" s="3">
        <v>12</v>
      </c>
    </row>
    <row r="15" spans="1:15" ht="18" customHeight="1" x14ac:dyDescent="0.25">
      <c r="A15" s="2" t="s">
        <v>10</v>
      </c>
      <c r="B15" s="36" t="s">
        <v>11</v>
      </c>
      <c r="C15" s="12" t="s">
        <v>36</v>
      </c>
      <c r="D15" s="3" t="s">
        <v>37</v>
      </c>
      <c r="F15" s="2">
        <v>13</v>
      </c>
      <c r="G15" s="36">
        <v>20</v>
      </c>
      <c r="H15" s="36">
        <v>21</v>
      </c>
      <c r="I15" s="36">
        <v>16</v>
      </c>
      <c r="J15" s="36">
        <v>15</v>
      </c>
      <c r="K15" s="36">
        <v>19</v>
      </c>
      <c r="L15" s="36">
        <v>15</v>
      </c>
      <c r="M15" s="36">
        <v>14</v>
      </c>
      <c r="N15" s="36">
        <v>12</v>
      </c>
      <c r="O15" s="3">
        <v>12</v>
      </c>
    </row>
    <row r="16" spans="1:15" ht="18" customHeight="1" x14ac:dyDescent="0.25">
      <c r="A16" s="63" t="s">
        <v>12</v>
      </c>
      <c r="B16" s="36" t="s">
        <v>13</v>
      </c>
      <c r="C16" s="12">
        <v>1</v>
      </c>
      <c r="D16" s="8">
        <v>5438.8</v>
      </c>
      <c r="F16" s="2">
        <v>14</v>
      </c>
      <c r="G16" s="36">
        <v>22</v>
      </c>
      <c r="H16" s="36">
        <v>25</v>
      </c>
      <c r="I16" s="36">
        <v>16</v>
      </c>
      <c r="J16" s="36">
        <v>18</v>
      </c>
      <c r="K16" s="36"/>
      <c r="L16" s="36"/>
      <c r="M16" s="36"/>
      <c r="N16" s="36"/>
      <c r="O16" s="3"/>
    </row>
    <row r="17" spans="1:27" ht="18" customHeight="1" x14ac:dyDescent="0.25">
      <c r="A17" s="64"/>
      <c r="B17" s="36" t="s">
        <v>14</v>
      </c>
      <c r="C17" s="12">
        <v>2</v>
      </c>
      <c r="D17" s="8">
        <v>1341.5</v>
      </c>
      <c r="F17" s="2">
        <v>15</v>
      </c>
      <c r="G17" s="36">
        <v>25</v>
      </c>
      <c r="H17" s="36"/>
      <c r="I17" s="36">
        <v>17</v>
      </c>
      <c r="J17" s="36">
        <v>17</v>
      </c>
      <c r="K17" s="36"/>
      <c r="L17" s="36">
        <v>15</v>
      </c>
      <c r="M17" s="36">
        <v>14</v>
      </c>
      <c r="N17" s="36">
        <v>13</v>
      </c>
      <c r="O17" s="3">
        <v>12</v>
      </c>
    </row>
    <row r="18" spans="1:27" ht="18" customHeight="1" x14ac:dyDescent="0.25">
      <c r="A18" s="63" t="s">
        <v>15</v>
      </c>
      <c r="B18" s="36" t="s">
        <v>13</v>
      </c>
      <c r="C18" s="12">
        <v>3</v>
      </c>
      <c r="D18" s="8">
        <v>2697.1</v>
      </c>
      <c r="F18" s="2">
        <v>16</v>
      </c>
      <c r="G18" s="36"/>
      <c r="H18" s="36">
        <v>29</v>
      </c>
      <c r="I18" s="36">
        <v>27</v>
      </c>
      <c r="J18" s="36"/>
      <c r="K18" s="36"/>
      <c r="L18" s="36"/>
      <c r="M18" s="36"/>
      <c r="N18" s="36"/>
      <c r="O18" s="3"/>
    </row>
    <row r="19" spans="1:27" ht="18" customHeight="1" thickBot="1" x14ac:dyDescent="0.3">
      <c r="A19" s="64"/>
      <c r="B19" s="36" t="s">
        <v>16</v>
      </c>
      <c r="C19" s="12">
        <v>4</v>
      </c>
      <c r="D19" s="8">
        <v>2579.4</v>
      </c>
      <c r="F19" s="4">
        <v>17</v>
      </c>
      <c r="G19" s="5"/>
      <c r="H19" s="5"/>
      <c r="I19" s="5">
        <v>26</v>
      </c>
      <c r="J19" s="5"/>
      <c r="K19" s="5"/>
      <c r="L19" s="5"/>
      <c r="M19" s="5"/>
      <c r="N19" s="5"/>
      <c r="O19" s="6"/>
    </row>
    <row r="20" spans="1:27" ht="18" customHeight="1" thickBot="1" x14ac:dyDescent="0.3">
      <c r="A20" s="63" t="s">
        <v>17</v>
      </c>
      <c r="B20" s="36" t="s">
        <v>13</v>
      </c>
      <c r="C20" s="12">
        <v>5</v>
      </c>
      <c r="D20" s="8">
        <v>1340.9</v>
      </c>
    </row>
    <row r="21" spans="1:27" ht="18" customHeight="1" thickTop="1" x14ac:dyDescent="0.25">
      <c r="A21" s="64"/>
      <c r="B21" s="36" t="s">
        <v>16</v>
      </c>
      <c r="C21" s="12">
        <v>6</v>
      </c>
      <c r="D21" s="8">
        <v>1320.4</v>
      </c>
      <c r="F21" s="71" t="s">
        <v>42</v>
      </c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3"/>
    </row>
    <row r="22" spans="1:27" ht="18" customHeight="1" x14ac:dyDescent="0.25">
      <c r="A22" s="63" t="s">
        <v>18</v>
      </c>
      <c r="B22" s="36" t="s">
        <v>13</v>
      </c>
      <c r="C22" s="12">
        <v>7</v>
      </c>
      <c r="D22" s="8">
        <v>2040.7</v>
      </c>
      <c r="E22" s="34"/>
      <c r="F22" s="74" t="s">
        <v>36</v>
      </c>
      <c r="G22" s="76" t="s">
        <v>41</v>
      </c>
      <c r="H22" s="69" t="s">
        <v>39</v>
      </c>
      <c r="I22" s="70"/>
      <c r="J22" s="69" t="s">
        <v>32</v>
      </c>
      <c r="K22" s="70"/>
      <c r="L22" s="69" t="s">
        <v>27</v>
      </c>
      <c r="M22" s="70"/>
      <c r="N22" s="69" t="s">
        <v>33</v>
      </c>
      <c r="O22" s="70"/>
      <c r="P22" s="69" t="s">
        <v>28</v>
      </c>
      <c r="Q22" s="70"/>
      <c r="R22" s="69" t="s">
        <v>29</v>
      </c>
      <c r="S22" s="70"/>
      <c r="T22" s="69" t="s">
        <v>34</v>
      </c>
      <c r="U22" s="70"/>
      <c r="V22" s="69" t="s">
        <v>30</v>
      </c>
      <c r="W22" s="70"/>
      <c r="X22" s="69" t="s">
        <v>35</v>
      </c>
      <c r="Y22" s="70"/>
      <c r="Z22" s="69" t="s">
        <v>31</v>
      </c>
      <c r="AA22" s="78"/>
    </row>
    <row r="23" spans="1:27" ht="18" customHeight="1" thickBot="1" x14ac:dyDescent="0.3">
      <c r="A23" s="64"/>
      <c r="B23" s="36" t="s">
        <v>19</v>
      </c>
      <c r="C23" s="12">
        <v>8</v>
      </c>
      <c r="D23" s="8">
        <v>556.20000000000005</v>
      </c>
      <c r="E23" s="34"/>
      <c r="F23" s="75"/>
      <c r="G23" s="77"/>
      <c r="H23" s="24" t="s">
        <v>38</v>
      </c>
      <c r="I23" s="6" t="s">
        <v>40</v>
      </c>
      <c r="J23" s="24" t="s">
        <v>38</v>
      </c>
      <c r="K23" s="6" t="s">
        <v>40</v>
      </c>
      <c r="L23" s="24" t="s">
        <v>38</v>
      </c>
      <c r="M23" s="6" t="s">
        <v>40</v>
      </c>
      <c r="N23" s="24" t="s">
        <v>38</v>
      </c>
      <c r="O23" s="6" t="s">
        <v>40</v>
      </c>
      <c r="P23" s="24" t="s">
        <v>38</v>
      </c>
      <c r="Q23" s="6" t="s">
        <v>40</v>
      </c>
      <c r="R23" s="24" t="s">
        <v>38</v>
      </c>
      <c r="S23" s="6" t="s">
        <v>40</v>
      </c>
      <c r="T23" s="24" t="s">
        <v>38</v>
      </c>
      <c r="U23" s="6" t="s">
        <v>40</v>
      </c>
      <c r="V23" s="24" t="s">
        <v>38</v>
      </c>
      <c r="W23" s="6" t="s">
        <v>40</v>
      </c>
      <c r="X23" s="24" t="s">
        <v>38</v>
      </c>
      <c r="Y23" s="6" t="s">
        <v>40</v>
      </c>
      <c r="Z23" s="24" t="s">
        <v>38</v>
      </c>
      <c r="AA23" s="25" t="s">
        <v>40</v>
      </c>
    </row>
    <row r="24" spans="1:27" ht="18" customHeight="1" x14ac:dyDescent="0.25">
      <c r="A24" s="2" t="s">
        <v>20</v>
      </c>
      <c r="B24" s="7" t="s">
        <v>13</v>
      </c>
      <c r="C24" s="12">
        <v>9</v>
      </c>
      <c r="D24" s="8">
        <v>126.6</v>
      </c>
      <c r="E24" s="35"/>
      <c r="F24" s="26">
        <v>1</v>
      </c>
      <c r="G24" s="32">
        <f>D16-I24</f>
        <v>0</v>
      </c>
      <c r="H24" s="22">
        <f>SUM(J24,L24,N24,P24,R24,T24,V24,X24,Z24)</f>
        <v>339.9249999999999</v>
      </c>
      <c r="I24" s="21">
        <f>SUM(K24,M24,O24,Q24,S24,U24,W24,Y24,AA24)</f>
        <v>5438.7999999999984</v>
      </c>
      <c r="J24" s="22">
        <v>0</v>
      </c>
      <c r="K24" s="21">
        <f>J24*G3</f>
        <v>0</v>
      </c>
      <c r="L24" s="22">
        <v>0</v>
      </c>
      <c r="M24" s="21">
        <f>L24*H3</f>
        <v>0</v>
      </c>
      <c r="N24" s="22">
        <v>339.9249999999999</v>
      </c>
      <c r="O24" s="21">
        <f>N24*I3</f>
        <v>5438.7999999999984</v>
      </c>
      <c r="P24" s="22">
        <v>0</v>
      </c>
      <c r="Q24" s="21">
        <f>P24*J3</f>
        <v>0</v>
      </c>
      <c r="R24" s="22"/>
      <c r="S24" s="21"/>
      <c r="T24" s="22">
        <v>0</v>
      </c>
      <c r="U24" s="21">
        <f>T24*L3</f>
        <v>0</v>
      </c>
      <c r="V24" s="22">
        <v>0</v>
      </c>
      <c r="W24" s="21">
        <f>V24*M3</f>
        <v>0</v>
      </c>
      <c r="X24" s="22">
        <v>0</v>
      </c>
      <c r="Y24" s="21">
        <f>X24*N3</f>
        <v>0</v>
      </c>
      <c r="Z24" s="22">
        <v>0</v>
      </c>
      <c r="AA24" s="23">
        <f>Z24*O3</f>
        <v>0</v>
      </c>
    </row>
    <row r="25" spans="1:27" ht="18" customHeight="1" x14ac:dyDescent="0.25">
      <c r="A25" s="63" t="s">
        <v>21</v>
      </c>
      <c r="B25" s="36" t="s">
        <v>13</v>
      </c>
      <c r="C25" s="12">
        <v>10</v>
      </c>
      <c r="D25" s="8">
        <v>2129.4</v>
      </c>
      <c r="E25" s="35"/>
      <c r="F25" s="16">
        <v>2</v>
      </c>
      <c r="G25" s="30">
        <f t="shared" ref="G25:G40" si="0">D17-I25</f>
        <v>0</v>
      </c>
      <c r="H25" s="13">
        <f t="shared" ref="H25:I40" si="1">SUM(J25,L25,N25,P25,R25,T25,V25,X25,Z25)</f>
        <v>82.318045112782002</v>
      </c>
      <c r="I25" s="8">
        <f t="shared" si="1"/>
        <v>1341.5</v>
      </c>
      <c r="J25" s="13"/>
      <c r="K25" s="8"/>
      <c r="L25" s="13"/>
      <c r="M25" s="8"/>
      <c r="N25" s="13">
        <v>0</v>
      </c>
      <c r="O25" s="8">
        <f t="shared" ref="O25:O40" si="2">N25*I4</f>
        <v>0</v>
      </c>
      <c r="P25" s="13">
        <v>0</v>
      </c>
      <c r="Q25" s="8">
        <f t="shared" ref="Q25:Q38" si="3">P25*J4</f>
        <v>0</v>
      </c>
      <c r="R25" s="13">
        <v>26.682330827067492</v>
      </c>
      <c r="S25" s="8">
        <f>R25*K4</f>
        <v>506.96428571428237</v>
      </c>
      <c r="T25" s="13">
        <v>55.635714285714506</v>
      </c>
      <c r="U25" s="8">
        <f t="shared" ref="U25:U38" si="4">T25*L4</f>
        <v>834.53571428571763</v>
      </c>
      <c r="V25" s="13">
        <v>0</v>
      </c>
      <c r="W25" s="8">
        <f t="shared" ref="W25:W38" si="5">V25*M4</f>
        <v>0</v>
      </c>
      <c r="X25" s="13">
        <v>0</v>
      </c>
      <c r="Y25" s="8">
        <f t="shared" ref="Y25:Y38" si="6">X25*N4</f>
        <v>0</v>
      </c>
      <c r="Z25" s="13">
        <v>0</v>
      </c>
      <c r="AA25" s="17">
        <f t="shared" ref="AA25:AA38" si="7">Z25*O4</f>
        <v>0</v>
      </c>
    </row>
    <row r="26" spans="1:27" ht="18" customHeight="1" x14ac:dyDescent="0.25">
      <c r="A26" s="64"/>
      <c r="B26" s="36" t="s">
        <v>16</v>
      </c>
      <c r="C26" s="12">
        <v>11</v>
      </c>
      <c r="D26" s="8">
        <v>881.6</v>
      </c>
      <c r="E26" s="35"/>
      <c r="F26" s="16">
        <v>3</v>
      </c>
      <c r="G26" s="30">
        <f t="shared" si="0"/>
        <v>0</v>
      </c>
      <c r="H26" s="13">
        <f t="shared" si="1"/>
        <v>163.74199329731914</v>
      </c>
      <c r="I26" s="8">
        <f t="shared" si="1"/>
        <v>2697.0999999999995</v>
      </c>
      <c r="J26" s="13">
        <v>81.355120048018875</v>
      </c>
      <c r="K26" s="8">
        <f t="shared" ref="K26:K38" si="8">J26*G5</f>
        <v>1708.4575210083963</v>
      </c>
      <c r="L26" s="13">
        <v>0</v>
      </c>
      <c r="M26" s="8">
        <f t="shared" ref="M26:M39" si="9">L26*H5</f>
        <v>0</v>
      </c>
      <c r="N26" s="13">
        <v>0</v>
      </c>
      <c r="O26" s="8">
        <f t="shared" si="2"/>
        <v>0</v>
      </c>
      <c r="P26" s="13">
        <v>0</v>
      </c>
      <c r="Q26" s="8">
        <f t="shared" si="3"/>
        <v>0</v>
      </c>
      <c r="R26" s="13"/>
      <c r="S26" s="8"/>
      <c r="T26" s="13">
        <v>0</v>
      </c>
      <c r="U26" s="8">
        <f t="shared" si="4"/>
        <v>0</v>
      </c>
      <c r="V26" s="13">
        <v>0</v>
      </c>
      <c r="W26" s="8">
        <f t="shared" si="5"/>
        <v>0</v>
      </c>
      <c r="X26" s="13">
        <v>0</v>
      </c>
      <c r="Y26" s="8">
        <f t="shared" si="6"/>
        <v>0</v>
      </c>
      <c r="Z26" s="13">
        <v>82.386873249300251</v>
      </c>
      <c r="AA26" s="17">
        <f t="shared" si="7"/>
        <v>988.64247899160296</v>
      </c>
    </row>
    <row r="27" spans="1:27" ht="18" customHeight="1" x14ac:dyDescent="0.25">
      <c r="A27" s="2" t="s">
        <v>22</v>
      </c>
      <c r="B27" s="36" t="s">
        <v>13</v>
      </c>
      <c r="C27" s="12">
        <v>12</v>
      </c>
      <c r="D27" s="8">
        <v>4396.8</v>
      </c>
      <c r="E27" s="35"/>
      <c r="F27" s="16">
        <v>4</v>
      </c>
      <c r="G27" s="30">
        <f t="shared" si="0"/>
        <v>14.069227691074957</v>
      </c>
      <c r="H27" s="13">
        <f t="shared" si="1"/>
        <v>160.33317326930782</v>
      </c>
      <c r="I27" s="8">
        <f t="shared" si="1"/>
        <v>2565.3307723089251</v>
      </c>
      <c r="J27" s="13"/>
      <c r="K27" s="8"/>
      <c r="L27" s="13"/>
      <c r="M27" s="8"/>
      <c r="N27" s="13">
        <v>0</v>
      </c>
      <c r="O27" s="8">
        <f t="shared" si="2"/>
        <v>0</v>
      </c>
      <c r="P27" s="13">
        <v>160.33317326930782</v>
      </c>
      <c r="Q27" s="8">
        <f t="shared" si="3"/>
        <v>2565.3307723089251</v>
      </c>
      <c r="R27" s="13"/>
      <c r="S27" s="8"/>
      <c r="T27" s="13"/>
      <c r="U27" s="8"/>
      <c r="V27" s="13"/>
      <c r="W27" s="8"/>
      <c r="X27" s="13"/>
      <c r="Y27" s="8"/>
      <c r="Z27" s="13"/>
      <c r="AA27" s="17"/>
    </row>
    <row r="28" spans="1:27" ht="18" customHeight="1" x14ac:dyDescent="0.25">
      <c r="A28" s="63" t="s">
        <v>23</v>
      </c>
      <c r="B28" s="36" t="s">
        <v>13</v>
      </c>
      <c r="C28" s="12">
        <v>13</v>
      </c>
      <c r="D28" s="8">
        <v>5691.4</v>
      </c>
      <c r="E28" s="35"/>
      <c r="F28" s="16">
        <v>5</v>
      </c>
      <c r="G28" s="30">
        <f t="shared" si="0"/>
        <v>0</v>
      </c>
      <c r="H28" s="13">
        <f t="shared" si="1"/>
        <v>105.76428571428573</v>
      </c>
      <c r="I28" s="8">
        <f t="shared" si="1"/>
        <v>1340.9000000000003</v>
      </c>
      <c r="J28" s="13">
        <v>0</v>
      </c>
      <c r="K28" s="8">
        <f t="shared" si="8"/>
        <v>0</v>
      </c>
      <c r="L28" s="13">
        <v>0</v>
      </c>
      <c r="M28" s="8">
        <f t="shared" si="9"/>
        <v>0</v>
      </c>
      <c r="N28" s="13">
        <v>0</v>
      </c>
      <c r="O28" s="8">
        <f t="shared" si="2"/>
        <v>0</v>
      </c>
      <c r="P28" s="13">
        <v>0</v>
      </c>
      <c r="Q28" s="8">
        <f t="shared" si="3"/>
        <v>0</v>
      </c>
      <c r="R28" s="13"/>
      <c r="S28" s="8"/>
      <c r="T28" s="13">
        <v>35.864285714285735</v>
      </c>
      <c r="U28" s="8">
        <f t="shared" si="4"/>
        <v>502.10000000000031</v>
      </c>
      <c r="V28" s="13">
        <v>69.900000000000006</v>
      </c>
      <c r="W28" s="8">
        <f t="shared" si="5"/>
        <v>838.80000000000007</v>
      </c>
      <c r="X28" s="13">
        <v>0</v>
      </c>
      <c r="Y28" s="8">
        <f t="shared" si="6"/>
        <v>0</v>
      </c>
      <c r="Z28" s="13">
        <v>0</v>
      </c>
      <c r="AA28" s="17">
        <f t="shared" si="7"/>
        <v>0</v>
      </c>
    </row>
    <row r="29" spans="1:27" ht="18" customHeight="1" x14ac:dyDescent="0.25">
      <c r="A29" s="64"/>
      <c r="B29" s="36" t="s">
        <v>16</v>
      </c>
      <c r="C29" s="12">
        <v>14</v>
      </c>
      <c r="D29" s="8">
        <v>1482.6</v>
      </c>
      <c r="E29" s="35"/>
      <c r="F29" s="16">
        <v>6</v>
      </c>
      <c r="G29" s="30">
        <f t="shared" si="0"/>
        <v>1320.4</v>
      </c>
      <c r="H29" s="13">
        <f t="shared" si="1"/>
        <v>0</v>
      </c>
      <c r="I29" s="8">
        <f t="shared" si="1"/>
        <v>0</v>
      </c>
      <c r="J29" s="13">
        <v>0</v>
      </c>
      <c r="K29" s="8">
        <f t="shared" si="8"/>
        <v>0</v>
      </c>
      <c r="L29" s="13">
        <v>0</v>
      </c>
      <c r="M29" s="8">
        <f t="shared" si="9"/>
        <v>0</v>
      </c>
      <c r="N29" s="13">
        <v>0</v>
      </c>
      <c r="O29" s="8">
        <f t="shared" si="2"/>
        <v>0</v>
      </c>
      <c r="P29" s="13">
        <v>0</v>
      </c>
      <c r="Q29" s="8">
        <f t="shared" si="3"/>
        <v>0</v>
      </c>
      <c r="R29" s="13"/>
      <c r="S29" s="8"/>
      <c r="T29" s="13"/>
      <c r="U29" s="8"/>
      <c r="V29" s="13"/>
      <c r="W29" s="8"/>
      <c r="X29" s="13"/>
      <c r="Y29" s="8"/>
      <c r="Z29" s="13"/>
      <c r="AA29" s="17"/>
    </row>
    <row r="30" spans="1:27" ht="18" customHeight="1" x14ac:dyDescent="0.25">
      <c r="A30" s="63" t="s">
        <v>24</v>
      </c>
      <c r="B30" s="36" t="s">
        <v>13</v>
      </c>
      <c r="C30" s="12">
        <v>15</v>
      </c>
      <c r="D30" s="8">
        <v>1564.3</v>
      </c>
      <c r="E30" s="35"/>
      <c r="F30" s="16">
        <v>7</v>
      </c>
      <c r="G30" s="30">
        <f t="shared" si="0"/>
        <v>0</v>
      </c>
      <c r="H30" s="13">
        <f t="shared" si="1"/>
        <v>170.05833333333337</v>
      </c>
      <c r="I30" s="8">
        <f t="shared" si="1"/>
        <v>2040.7000000000003</v>
      </c>
      <c r="J30" s="13">
        <v>0</v>
      </c>
      <c r="K30" s="8">
        <f t="shared" si="8"/>
        <v>0</v>
      </c>
      <c r="L30" s="13">
        <v>0</v>
      </c>
      <c r="M30" s="8">
        <f t="shared" si="9"/>
        <v>0</v>
      </c>
      <c r="N30" s="13">
        <v>0</v>
      </c>
      <c r="O30" s="8">
        <f t="shared" si="2"/>
        <v>0</v>
      </c>
      <c r="P30" s="13">
        <v>0</v>
      </c>
      <c r="Q30" s="8">
        <f t="shared" si="3"/>
        <v>0</v>
      </c>
      <c r="R30" s="13"/>
      <c r="S30" s="8"/>
      <c r="T30" s="13">
        <v>0</v>
      </c>
      <c r="U30" s="8">
        <f t="shared" si="4"/>
        <v>0</v>
      </c>
      <c r="V30" s="13">
        <v>0</v>
      </c>
      <c r="W30" s="8">
        <f t="shared" si="5"/>
        <v>0</v>
      </c>
      <c r="X30" s="13">
        <v>170.05833333333337</v>
      </c>
      <c r="Y30" s="8">
        <f t="shared" si="6"/>
        <v>2040.7000000000003</v>
      </c>
      <c r="Z30" s="13">
        <v>0</v>
      </c>
      <c r="AA30" s="17">
        <f t="shared" si="7"/>
        <v>0</v>
      </c>
    </row>
    <row r="31" spans="1:27" ht="18" customHeight="1" x14ac:dyDescent="0.25">
      <c r="A31" s="65"/>
      <c r="B31" s="36" t="s">
        <v>25</v>
      </c>
      <c r="C31" s="12">
        <v>16</v>
      </c>
      <c r="D31" s="8">
        <v>1520.4</v>
      </c>
      <c r="E31" s="35"/>
      <c r="F31" s="16">
        <v>8</v>
      </c>
      <c r="G31" s="30">
        <f t="shared" si="0"/>
        <v>0</v>
      </c>
      <c r="H31" s="13">
        <f t="shared" si="1"/>
        <v>61.799999999999983</v>
      </c>
      <c r="I31" s="8">
        <f t="shared" si="1"/>
        <v>556.19999999999982</v>
      </c>
      <c r="J31" s="13"/>
      <c r="K31" s="8"/>
      <c r="L31" s="13"/>
      <c r="M31" s="8"/>
      <c r="N31" s="13"/>
      <c r="O31" s="8"/>
      <c r="P31" s="13"/>
      <c r="Q31" s="8"/>
      <c r="R31" s="13"/>
      <c r="S31" s="8"/>
      <c r="T31" s="13">
        <v>0</v>
      </c>
      <c r="U31" s="8">
        <f t="shared" si="4"/>
        <v>0</v>
      </c>
      <c r="V31" s="13">
        <v>0</v>
      </c>
      <c r="W31" s="8">
        <f t="shared" si="5"/>
        <v>0</v>
      </c>
      <c r="X31" s="13">
        <v>61.799999999999983</v>
      </c>
      <c r="Y31" s="8">
        <f t="shared" si="6"/>
        <v>556.19999999999982</v>
      </c>
      <c r="Z31" s="13">
        <v>0</v>
      </c>
      <c r="AA31" s="17">
        <f t="shared" si="7"/>
        <v>0</v>
      </c>
    </row>
    <row r="32" spans="1:27" ht="18" customHeight="1" thickBot="1" x14ac:dyDescent="0.3">
      <c r="A32" s="66"/>
      <c r="B32" s="5" t="s">
        <v>26</v>
      </c>
      <c r="C32" s="5">
        <v>17</v>
      </c>
      <c r="D32" s="9">
        <v>70.2</v>
      </c>
      <c r="E32" s="35"/>
      <c r="F32" s="16">
        <v>9</v>
      </c>
      <c r="G32" s="30">
        <f t="shared" si="0"/>
        <v>0</v>
      </c>
      <c r="H32" s="13">
        <f t="shared" si="1"/>
        <v>6.0285714285714267</v>
      </c>
      <c r="I32" s="8">
        <f t="shared" si="1"/>
        <v>126.59999999999997</v>
      </c>
      <c r="J32" s="13"/>
      <c r="K32" s="8"/>
      <c r="L32" s="13">
        <v>6.0285714285714267</v>
      </c>
      <c r="M32" s="8">
        <f t="shared" si="9"/>
        <v>126.59999999999997</v>
      </c>
      <c r="N32" s="13">
        <v>0</v>
      </c>
      <c r="O32" s="8">
        <f t="shared" si="2"/>
        <v>0</v>
      </c>
      <c r="P32" s="13">
        <v>0</v>
      </c>
      <c r="Q32" s="8">
        <f t="shared" si="3"/>
        <v>0</v>
      </c>
      <c r="R32" s="13"/>
      <c r="S32" s="8"/>
      <c r="T32" s="13">
        <v>0</v>
      </c>
      <c r="U32" s="8">
        <f t="shared" si="4"/>
        <v>0</v>
      </c>
      <c r="V32" s="13">
        <v>0</v>
      </c>
      <c r="W32" s="8">
        <f t="shared" si="5"/>
        <v>0</v>
      </c>
      <c r="X32" s="13">
        <v>0</v>
      </c>
      <c r="Y32" s="8">
        <f t="shared" si="6"/>
        <v>0</v>
      </c>
      <c r="Z32" s="13">
        <v>0</v>
      </c>
      <c r="AA32" s="17">
        <f t="shared" si="7"/>
        <v>0</v>
      </c>
    </row>
    <row r="33" spans="2:27" ht="18" customHeight="1" x14ac:dyDescent="0.25">
      <c r="B33" s="34"/>
      <c r="C33" s="33"/>
      <c r="D33" s="33"/>
      <c r="E33" s="35"/>
      <c r="F33" s="16">
        <v>10</v>
      </c>
      <c r="G33" s="30">
        <f t="shared" si="0"/>
        <v>0</v>
      </c>
      <c r="H33" s="13">
        <f t="shared" si="1"/>
        <v>111.59183233819826</v>
      </c>
      <c r="I33" s="8">
        <f t="shared" si="1"/>
        <v>2129.400000000001</v>
      </c>
      <c r="J33" s="13">
        <v>0</v>
      </c>
      <c r="K33" s="8">
        <f t="shared" si="8"/>
        <v>0</v>
      </c>
      <c r="L33" s="13">
        <v>42.219369747899357</v>
      </c>
      <c r="M33" s="8">
        <f t="shared" si="9"/>
        <v>886.60676470588646</v>
      </c>
      <c r="N33" s="13">
        <v>0</v>
      </c>
      <c r="O33" s="8">
        <f t="shared" si="2"/>
        <v>0</v>
      </c>
      <c r="P33" s="13">
        <v>0</v>
      </c>
      <c r="Q33" s="8">
        <f t="shared" si="3"/>
        <v>0</v>
      </c>
      <c r="R33" s="13">
        <v>58.617669172932509</v>
      </c>
      <c r="S33" s="8">
        <f>R33*K12</f>
        <v>1113.7357142857177</v>
      </c>
      <c r="T33" s="13">
        <v>0</v>
      </c>
      <c r="U33" s="8">
        <f t="shared" si="4"/>
        <v>0</v>
      </c>
      <c r="V33" s="13">
        <v>0</v>
      </c>
      <c r="W33" s="8">
        <f t="shared" si="5"/>
        <v>0</v>
      </c>
      <c r="X33" s="13">
        <v>0</v>
      </c>
      <c r="Y33" s="8">
        <f t="shared" si="6"/>
        <v>0</v>
      </c>
      <c r="Z33" s="13">
        <v>10.75479341736639</v>
      </c>
      <c r="AA33" s="17">
        <f t="shared" si="7"/>
        <v>129.05752100839669</v>
      </c>
    </row>
    <row r="34" spans="2:27" ht="18" customHeight="1" x14ac:dyDescent="0.25">
      <c r="B34" s="34"/>
      <c r="C34" s="33"/>
      <c r="D34" s="33">
        <f>SUM(D4:D12)</f>
        <v>2156.1000000000004</v>
      </c>
      <c r="E34" s="35"/>
      <c r="F34" s="16">
        <v>11</v>
      </c>
      <c r="G34" s="30">
        <f t="shared" si="0"/>
        <v>0</v>
      </c>
      <c r="H34" s="13">
        <f t="shared" si="1"/>
        <v>51.858823529411765</v>
      </c>
      <c r="I34" s="8">
        <f t="shared" si="1"/>
        <v>881.6</v>
      </c>
      <c r="J34" s="13"/>
      <c r="K34" s="8"/>
      <c r="L34" s="13"/>
      <c r="M34" s="8"/>
      <c r="N34" s="13">
        <v>51.858823529411765</v>
      </c>
      <c r="O34" s="8">
        <f t="shared" si="2"/>
        <v>881.6</v>
      </c>
      <c r="P34" s="13">
        <v>0</v>
      </c>
      <c r="Q34" s="8">
        <f t="shared" si="3"/>
        <v>0</v>
      </c>
      <c r="R34" s="13"/>
      <c r="S34" s="8"/>
      <c r="T34" s="13"/>
      <c r="U34" s="8"/>
      <c r="V34" s="13"/>
      <c r="W34" s="8"/>
      <c r="X34" s="13"/>
      <c r="Y34" s="8"/>
      <c r="Z34" s="13"/>
      <c r="AA34" s="17"/>
    </row>
    <row r="35" spans="2:27" ht="18" customHeight="1" x14ac:dyDescent="0.25">
      <c r="B35" s="33"/>
      <c r="C35" s="33"/>
      <c r="D35" s="33"/>
      <c r="E35" s="35"/>
      <c r="F35" s="16">
        <v>12</v>
      </c>
      <c r="G35" s="30">
        <f t="shared" si="0"/>
        <v>0</v>
      </c>
      <c r="H35" s="13">
        <f t="shared" si="1"/>
        <v>305.84740196078434</v>
      </c>
      <c r="I35" s="8">
        <f t="shared" si="1"/>
        <v>4396.7999999999993</v>
      </c>
      <c r="J35" s="13">
        <v>0</v>
      </c>
      <c r="K35" s="8">
        <f t="shared" si="8"/>
        <v>0</v>
      </c>
      <c r="L35" s="13">
        <v>76.452058823529214</v>
      </c>
      <c r="M35" s="8">
        <f t="shared" si="9"/>
        <v>1529.0411764705843</v>
      </c>
      <c r="N35" s="13">
        <v>28.753676470588427</v>
      </c>
      <c r="O35" s="8">
        <f t="shared" si="2"/>
        <v>460.05882352941484</v>
      </c>
      <c r="P35" s="13">
        <v>0</v>
      </c>
      <c r="Q35" s="8">
        <f t="shared" si="3"/>
        <v>0</v>
      </c>
      <c r="R35" s="13"/>
      <c r="S35" s="8"/>
      <c r="T35" s="13">
        <v>0</v>
      </c>
      <c r="U35" s="8">
        <f t="shared" si="4"/>
        <v>0</v>
      </c>
      <c r="V35" s="13">
        <v>0</v>
      </c>
      <c r="W35" s="8">
        <f t="shared" si="5"/>
        <v>0</v>
      </c>
      <c r="X35" s="13">
        <v>200.64166666666668</v>
      </c>
      <c r="Y35" s="8">
        <f t="shared" si="6"/>
        <v>2407.7000000000003</v>
      </c>
      <c r="Z35" s="13">
        <v>0</v>
      </c>
      <c r="AA35" s="17">
        <f t="shared" si="7"/>
        <v>0</v>
      </c>
    </row>
    <row r="36" spans="2:27" ht="18" customHeight="1" x14ac:dyDescent="0.25">
      <c r="B36" s="34"/>
      <c r="C36" s="33"/>
      <c r="D36" s="33"/>
      <c r="E36" s="35"/>
      <c r="F36" s="16">
        <v>13</v>
      </c>
      <c r="G36" s="30">
        <f t="shared" si="0"/>
        <v>0</v>
      </c>
      <c r="H36" s="13">
        <f t="shared" si="1"/>
        <v>373.81170668267265</v>
      </c>
      <c r="I36" s="8">
        <f t="shared" si="1"/>
        <v>5691.399999999996</v>
      </c>
      <c r="J36" s="13">
        <v>16.844879951981127</v>
      </c>
      <c r="K36" s="8">
        <f t="shared" si="8"/>
        <v>336.89759903962255</v>
      </c>
      <c r="L36" s="13">
        <v>0</v>
      </c>
      <c r="M36" s="8">
        <f t="shared" si="9"/>
        <v>0</v>
      </c>
      <c r="N36" s="13">
        <v>0</v>
      </c>
      <c r="O36" s="8">
        <f t="shared" si="2"/>
        <v>0</v>
      </c>
      <c r="P36" s="13">
        <v>356.96682673069154</v>
      </c>
      <c r="Q36" s="8">
        <f t="shared" si="3"/>
        <v>5354.5024009603731</v>
      </c>
      <c r="R36" s="13">
        <v>0</v>
      </c>
      <c r="S36" s="8">
        <f t="shared" ref="S36" si="10">R36*K15</f>
        <v>0</v>
      </c>
      <c r="T36" s="13">
        <v>0</v>
      </c>
      <c r="U36" s="8">
        <f t="shared" si="4"/>
        <v>0</v>
      </c>
      <c r="V36" s="13">
        <v>0</v>
      </c>
      <c r="W36" s="8">
        <f t="shared" si="5"/>
        <v>0</v>
      </c>
      <c r="X36" s="13">
        <v>0</v>
      </c>
      <c r="Y36" s="8">
        <f t="shared" si="6"/>
        <v>0</v>
      </c>
      <c r="Z36" s="13">
        <v>0</v>
      </c>
      <c r="AA36" s="17">
        <f t="shared" si="7"/>
        <v>0</v>
      </c>
    </row>
    <row r="37" spans="2:27" ht="18" customHeight="1" x14ac:dyDescent="0.25">
      <c r="B37" s="34"/>
      <c r="C37" s="33"/>
      <c r="D37" s="33"/>
      <c r="E37" s="35"/>
      <c r="F37" s="16">
        <v>14</v>
      </c>
      <c r="G37" s="30">
        <f t="shared" si="0"/>
        <v>0</v>
      </c>
      <c r="H37" s="13">
        <f t="shared" si="1"/>
        <v>92.662499999999994</v>
      </c>
      <c r="I37" s="8">
        <f t="shared" si="1"/>
        <v>1482.6</v>
      </c>
      <c r="J37" s="13">
        <v>0</v>
      </c>
      <c r="K37" s="8">
        <f t="shared" si="8"/>
        <v>0</v>
      </c>
      <c r="L37" s="13">
        <v>0</v>
      </c>
      <c r="M37" s="8">
        <f t="shared" si="9"/>
        <v>0</v>
      </c>
      <c r="N37" s="13">
        <v>92.662499999999994</v>
      </c>
      <c r="O37" s="8">
        <f t="shared" si="2"/>
        <v>1482.6</v>
      </c>
      <c r="P37" s="13">
        <v>0</v>
      </c>
      <c r="Q37" s="8">
        <f t="shared" si="3"/>
        <v>0</v>
      </c>
      <c r="R37" s="13"/>
      <c r="S37" s="8"/>
      <c r="T37" s="13"/>
      <c r="U37" s="8"/>
      <c r="V37" s="13"/>
      <c r="W37" s="8"/>
      <c r="X37" s="13"/>
      <c r="Y37" s="8"/>
      <c r="Z37" s="13"/>
      <c r="AA37" s="17"/>
    </row>
    <row r="38" spans="2:27" ht="18" customHeight="1" x14ac:dyDescent="0.25">
      <c r="B38" s="34"/>
      <c r="C38" s="33"/>
      <c r="D38" s="33"/>
      <c r="E38" s="35"/>
      <c r="F38" s="16">
        <v>15</v>
      </c>
      <c r="G38" s="30">
        <f t="shared" si="0"/>
        <v>0</v>
      </c>
      <c r="H38" s="13">
        <f t="shared" si="1"/>
        <v>130.35833333333338</v>
      </c>
      <c r="I38" s="8">
        <f t="shared" si="1"/>
        <v>1564.3000000000006</v>
      </c>
      <c r="J38" s="13">
        <v>0</v>
      </c>
      <c r="K38" s="8">
        <f t="shared" si="8"/>
        <v>0</v>
      </c>
      <c r="L38" s="13"/>
      <c r="M38" s="8"/>
      <c r="N38" s="13">
        <v>0</v>
      </c>
      <c r="O38" s="8">
        <f t="shared" si="2"/>
        <v>0</v>
      </c>
      <c r="P38" s="13">
        <v>0</v>
      </c>
      <c r="Q38" s="8">
        <f t="shared" si="3"/>
        <v>0</v>
      </c>
      <c r="R38" s="13"/>
      <c r="S38" s="8"/>
      <c r="T38" s="13">
        <v>0</v>
      </c>
      <c r="U38" s="8">
        <f t="shared" si="4"/>
        <v>0</v>
      </c>
      <c r="V38" s="13">
        <v>0</v>
      </c>
      <c r="W38" s="8">
        <f t="shared" si="5"/>
        <v>0</v>
      </c>
      <c r="X38" s="13">
        <v>0</v>
      </c>
      <c r="Y38" s="8">
        <f t="shared" si="6"/>
        <v>0</v>
      </c>
      <c r="Z38" s="13">
        <v>130.35833333333338</v>
      </c>
      <c r="AA38" s="17">
        <f t="shared" si="7"/>
        <v>1564.3000000000006</v>
      </c>
    </row>
    <row r="39" spans="2:27" ht="18" customHeight="1" x14ac:dyDescent="0.25">
      <c r="B39" s="34"/>
      <c r="C39" s="33"/>
      <c r="D39" s="33"/>
      <c r="E39" s="35"/>
      <c r="F39" s="16">
        <v>16</v>
      </c>
      <c r="G39" s="30">
        <f t="shared" si="0"/>
        <v>1520.4</v>
      </c>
      <c r="H39" s="13">
        <f t="shared" si="1"/>
        <v>0</v>
      </c>
      <c r="I39" s="8">
        <f t="shared" si="1"/>
        <v>0</v>
      </c>
      <c r="J39" s="13"/>
      <c r="K39" s="8"/>
      <c r="L39" s="13">
        <v>0</v>
      </c>
      <c r="M39" s="8">
        <f t="shared" si="9"/>
        <v>0</v>
      </c>
      <c r="N39" s="13">
        <v>0</v>
      </c>
      <c r="O39" s="8">
        <f t="shared" si="2"/>
        <v>0</v>
      </c>
      <c r="P39" s="13"/>
      <c r="Q39" s="8"/>
      <c r="R39" s="13"/>
      <c r="S39" s="8"/>
      <c r="T39" s="13"/>
      <c r="U39" s="8"/>
      <c r="V39" s="13"/>
      <c r="W39" s="8"/>
      <c r="X39" s="13"/>
      <c r="Y39" s="8"/>
      <c r="Z39" s="13"/>
      <c r="AA39" s="17"/>
    </row>
    <row r="40" spans="2:27" ht="18" customHeight="1" thickBot="1" x14ac:dyDescent="0.3">
      <c r="B40" s="34"/>
      <c r="C40" s="33"/>
      <c r="D40" s="33"/>
      <c r="E40" s="35"/>
      <c r="F40" s="29">
        <v>17</v>
      </c>
      <c r="G40" s="31">
        <f t="shared" si="0"/>
        <v>70.2</v>
      </c>
      <c r="H40" s="14">
        <f t="shared" si="1"/>
        <v>0</v>
      </c>
      <c r="I40" s="15">
        <f t="shared" si="1"/>
        <v>0</v>
      </c>
      <c r="J40" s="14"/>
      <c r="K40" s="15"/>
      <c r="L40" s="14"/>
      <c r="M40" s="15"/>
      <c r="N40" s="14">
        <v>0</v>
      </c>
      <c r="O40" s="15">
        <f t="shared" si="2"/>
        <v>0</v>
      </c>
      <c r="P40" s="14"/>
      <c r="Q40" s="15"/>
      <c r="R40" s="14"/>
      <c r="S40" s="15"/>
      <c r="T40" s="14"/>
      <c r="U40" s="15"/>
      <c r="V40" s="14"/>
      <c r="W40" s="15"/>
      <c r="X40" s="14"/>
      <c r="Y40" s="15"/>
      <c r="Z40" s="14"/>
      <c r="AA40" s="18"/>
    </row>
    <row r="41" spans="2:27" ht="18" customHeight="1" thickTop="1" thickBot="1" x14ac:dyDescent="0.3">
      <c r="F41" s="67" t="s">
        <v>39</v>
      </c>
      <c r="G41" s="68"/>
      <c r="H41" s="19">
        <f>SUM(H24:H40)</f>
        <v>2156.0999999999995</v>
      </c>
      <c r="I41" s="28">
        <f t="shared" ref="I41:AA41" si="11">SUM(I24:I40)</f>
        <v>32253.230772308914</v>
      </c>
      <c r="J41" s="19">
        <f t="shared" si="11"/>
        <v>98.2</v>
      </c>
      <c r="K41" s="19">
        <f t="shared" si="11"/>
        <v>2045.3551200480188</v>
      </c>
      <c r="L41" s="19">
        <f t="shared" si="11"/>
        <v>124.69999999999999</v>
      </c>
      <c r="M41" s="19">
        <f t="shared" si="11"/>
        <v>2542.2479411764707</v>
      </c>
      <c r="N41" s="19">
        <f t="shared" si="11"/>
        <v>513.20000000000005</v>
      </c>
      <c r="O41" s="19">
        <f t="shared" si="11"/>
        <v>8263.0588235294126</v>
      </c>
      <c r="P41" s="19">
        <f t="shared" si="11"/>
        <v>517.29999999999939</v>
      </c>
      <c r="Q41" s="19">
        <f t="shared" si="11"/>
        <v>7919.8331732692986</v>
      </c>
      <c r="R41" s="19">
        <f t="shared" si="11"/>
        <v>85.3</v>
      </c>
      <c r="S41" s="19">
        <f t="shared" si="11"/>
        <v>1620.7</v>
      </c>
      <c r="T41" s="19">
        <f t="shared" si="11"/>
        <v>91.500000000000242</v>
      </c>
      <c r="U41" s="19">
        <f t="shared" si="11"/>
        <v>1336.635714285718</v>
      </c>
      <c r="V41" s="19">
        <f t="shared" si="11"/>
        <v>69.900000000000006</v>
      </c>
      <c r="W41" s="19">
        <f t="shared" si="11"/>
        <v>838.80000000000007</v>
      </c>
      <c r="X41" s="19">
        <f t="shared" si="11"/>
        <v>432.5</v>
      </c>
      <c r="Y41" s="19">
        <f t="shared" si="11"/>
        <v>5004.6000000000004</v>
      </c>
      <c r="Z41" s="19">
        <f t="shared" si="11"/>
        <v>223.5</v>
      </c>
      <c r="AA41" s="20">
        <f t="shared" si="11"/>
        <v>2682</v>
      </c>
    </row>
    <row r="42" spans="2:27" ht="15.75" thickTop="1" x14ac:dyDescent="0.25"/>
    <row r="45" spans="2:27" x14ac:dyDescent="0.25">
      <c r="J45" s="27">
        <f>SUM(J24,J26,J28:J30,J33,J35:J38,L24,L26,L28:L30,L32:L33,L35:L37,L39,N24:N30,N32:N40,P24:P30,P32:P38,R25,R33,R36,T24:T26,T28,T30:T33,T35:T36,T38,V24:V26,V28,V30:V33,V35:V36,V38,X24:X26,X28,X30:X33,X35:X36,X38,Z24:Z26,Z28,Z30:Z33,Z35:Z36,Z38)</f>
        <v>2156.1</v>
      </c>
    </row>
  </sheetData>
  <mergeCells count="27">
    <mergeCell ref="A14:D14"/>
    <mergeCell ref="A1:D1"/>
    <mergeCell ref="F1:O1"/>
    <mergeCell ref="A2:A3"/>
    <mergeCell ref="B2:C2"/>
    <mergeCell ref="D2:D3"/>
    <mergeCell ref="A16:A17"/>
    <mergeCell ref="A18:A19"/>
    <mergeCell ref="A20:A21"/>
    <mergeCell ref="F21:AA21"/>
    <mergeCell ref="A22:A23"/>
    <mergeCell ref="F22:F23"/>
    <mergeCell ref="G22:G23"/>
    <mergeCell ref="H22:I22"/>
    <mergeCell ref="J22:K22"/>
    <mergeCell ref="L22:M22"/>
    <mergeCell ref="Z22:AA22"/>
    <mergeCell ref="P22:Q22"/>
    <mergeCell ref="R22:S22"/>
    <mergeCell ref="T22:U22"/>
    <mergeCell ref="V22:W22"/>
    <mergeCell ref="X22:Y22"/>
    <mergeCell ref="A25:A26"/>
    <mergeCell ref="A28:A29"/>
    <mergeCell ref="A30:A32"/>
    <mergeCell ref="F41:G41"/>
    <mergeCell ref="N22:O22"/>
  </mergeCells>
  <conditionalFormatting sqref="J24:J40 L24:L40 N24:N40 P24:P40 R24:R40 T24:T40 V24:V40 X24:X40 Z24:Z40">
    <cfRule type="cellIs" dxfId="8" priority="1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workbookViewId="0">
      <selection sqref="A1:D1"/>
    </sheetView>
  </sheetViews>
  <sheetFormatPr defaultRowHeight="15" x14ac:dyDescent="0.25"/>
  <cols>
    <col min="1" max="1" width="14.7109375" customWidth="1"/>
    <col min="2" max="3" width="19.5703125" bestFit="1" customWidth="1"/>
    <col min="4" max="4" width="19" customWidth="1"/>
    <col min="5" max="5" width="3.7109375" customWidth="1"/>
    <col min="6" max="6" width="10.7109375" customWidth="1"/>
  </cols>
  <sheetData>
    <row r="1" spans="1:15" ht="18" customHeight="1" x14ac:dyDescent="0.25">
      <c r="A1" s="82" t="s">
        <v>0</v>
      </c>
      <c r="B1" s="83"/>
      <c r="C1" s="83"/>
      <c r="D1" s="84"/>
      <c r="F1" s="82" t="s">
        <v>44</v>
      </c>
      <c r="G1" s="83"/>
      <c r="H1" s="83"/>
      <c r="I1" s="83"/>
      <c r="J1" s="83"/>
      <c r="K1" s="83"/>
      <c r="L1" s="83"/>
      <c r="M1" s="83"/>
      <c r="N1" s="83"/>
      <c r="O1" s="84"/>
    </row>
    <row r="2" spans="1:15" ht="18" customHeight="1" x14ac:dyDescent="0.25">
      <c r="A2" s="85" t="s">
        <v>3</v>
      </c>
      <c r="B2" s="86" t="s">
        <v>4</v>
      </c>
      <c r="C2" s="86"/>
      <c r="D2" s="87" t="s">
        <v>5</v>
      </c>
      <c r="F2" s="10" t="s">
        <v>36</v>
      </c>
      <c r="G2" s="7" t="s">
        <v>32</v>
      </c>
      <c r="H2" s="7" t="s">
        <v>27</v>
      </c>
      <c r="I2" s="7" t="s">
        <v>33</v>
      </c>
      <c r="J2" s="7" t="s">
        <v>28</v>
      </c>
      <c r="K2" s="7" t="s">
        <v>29</v>
      </c>
      <c r="L2" s="7" t="s">
        <v>34</v>
      </c>
      <c r="M2" s="7" t="s">
        <v>30</v>
      </c>
      <c r="N2" s="7" t="s">
        <v>35</v>
      </c>
      <c r="O2" s="11" t="s">
        <v>31</v>
      </c>
    </row>
    <row r="3" spans="1:15" ht="18" customHeight="1" x14ac:dyDescent="0.25">
      <c r="A3" s="85"/>
      <c r="B3" s="1" t="s">
        <v>1</v>
      </c>
      <c r="C3" s="1" t="s">
        <v>2</v>
      </c>
      <c r="D3" s="87"/>
      <c r="F3" s="2">
        <v>1</v>
      </c>
      <c r="G3" s="1">
        <v>21</v>
      </c>
      <c r="H3" s="1">
        <v>21</v>
      </c>
      <c r="I3" s="1">
        <v>16</v>
      </c>
      <c r="J3" s="1">
        <v>16</v>
      </c>
      <c r="K3" s="1"/>
      <c r="L3" s="1">
        <v>15</v>
      </c>
      <c r="M3" s="1">
        <v>15</v>
      </c>
      <c r="N3" s="1">
        <v>13</v>
      </c>
      <c r="O3" s="3">
        <v>12</v>
      </c>
    </row>
    <row r="4" spans="1:15" ht="18" customHeight="1" x14ac:dyDescent="0.25">
      <c r="A4" s="2">
        <v>68</v>
      </c>
      <c r="B4" s="1" t="s">
        <v>6</v>
      </c>
      <c r="C4" s="1" t="s">
        <v>8</v>
      </c>
      <c r="D4" s="3">
        <v>98.2</v>
      </c>
      <c r="F4" s="2">
        <v>2</v>
      </c>
      <c r="G4" s="1"/>
      <c r="H4" s="1"/>
      <c r="I4" s="1">
        <v>17</v>
      </c>
      <c r="J4" s="1">
        <v>16</v>
      </c>
      <c r="K4" s="1">
        <v>19</v>
      </c>
      <c r="L4" s="1">
        <v>15</v>
      </c>
      <c r="M4" s="1">
        <v>15</v>
      </c>
      <c r="N4" s="1">
        <v>13</v>
      </c>
      <c r="O4" s="3">
        <v>13</v>
      </c>
    </row>
    <row r="5" spans="1:15" ht="18" customHeight="1" x14ac:dyDescent="0.25">
      <c r="A5" s="2">
        <v>68</v>
      </c>
      <c r="B5" s="1" t="s">
        <v>6</v>
      </c>
      <c r="C5" s="1" t="s">
        <v>9</v>
      </c>
      <c r="D5" s="3">
        <v>124.7</v>
      </c>
      <c r="F5" s="2">
        <v>3</v>
      </c>
      <c r="G5" s="1">
        <v>21</v>
      </c>
      <c r="H5" s="1">
        <v>21</v>
      </c>
      <c r="I5" s="1">
        <v>18</v>
      </c>
      <c r="J5" s="1">
        <v>16</v>
      </c>
      <c r="K5" s="1"/>
      <c r="L5" s="1">
        <v>16</v>
      </c>
      <c r="M5" s="1">
        <v>14</v>
      </c>
      <c r="N5" s="1">
        <v>13</v>
      </c>
      <c r="O5" s="3">
        <v>12</v>
      </c>
    </row>
    <row r="6" spans="1:15" ht="18" customHeight="1" x14ac:dyDescent="0.25">
      <c r="A6" s="2">
        <v>84</v>
      </c>
      <c r="B6" s="1" t="s">
        <v>6</v>
      </c>
      <c r="C6" s="1" t="s">
        <v>8</v>
      </c>
      <c r="D6" s="3">
        <v>513.20000000000005</v>
      </c>
      <c r="F6" s="2">
        <v>4</v>
      </c>
      <c r="G6" s="1"/>
      <c r="H6" s="1"/>
      <c r="I6" s="1">
        <v>18</v>
      </c>
      <c r="J6" s="1">
        <v>16</v>
      </c>
      <c r="K6" s="1"/>
      <c r="L6" s="1"/>
      <c r="M6" s="1"/>
      <c r="N6" s="1"/>
      <c r="O6" s="3"/>
    </row>
    <row r="7" spans="1:15" ht="18" customHeight="1" x14ac:dyDescent="0.25">
      <c r="A7" s="2">
        <v>84</v>
      </c>
      <c r="B7" s="1" t="s">
        <v>6</v>
      </c>
      <c r="C7" s="1" t="s">
        <v>9</v>
      </c>
      <c r="D7" s="3">
        <v>517.29999999999995</v>
      </c>
      <c r="F7" s="2">
        <v>5</v>
      </c>
      <c r="G7" s="1">
        <v>21</v>
      </c>
      <c r="H7" s="1">
        <v>31</v>
      </c>
      <c r="I7" s="1">
        <v>17</v>
      </c>
      <c r="J7" s="1">
        <v>17</v>
      </c>
      <c r="K7" s="1"/>
      <c r="L7" s="1">
        <v>14</v>
      </c>
      <c r="M7" s="1">
        <v>12</v>
      </c>
      <c r="N7" s="1">
        <v>14</v>
      </c>
      <c r="O7" s="3">
        <v>14</v>
      </c>
    </row>
    <row r="8" spans="1:15" ht="18" customHeight="1" x14ac:dyDescent="0.25">
      <c r="A8" s="2">
        <v>84</v>
      </c>
      <c r="B8" s="1" t="s">
        <v>7</v>
      </c>
      <c r="C8" s="1" t="s">
        <v>9</v>
      </c>
      <c r="D8" s="3">
        <v>85.3</v>
      </c>
      <c r="F8" s="2">
        <v>6</v>
      </c>
      <c r="G8" s="1">
        <v>27</v>
      </c>
      <c r="H8" s="1">
        <v>27</v>
      </c>
      <c r="I8" s="1">
        <v>24</v>
      </c>
      <c r="J8" s="1">
        <v>20</v>
      </c>
      <c r="K8" s="1"/>
      <c r="L8" s="1"/>
      <c r="M8" s="1"/>
      <c r="N8" s="1"/>
      <c r="O8" s="3"/>
    </row>
    <row r="9" spans="1:15" ht="18" customHeight="1" x14ac:dyDescent="0.25">
      <c r="A9" s="2">
        <v>100</v>
      </c>
      <c r="B9" s="1" t="s">
        <v>7</v>
      </c>
      <c r="C9" s="1" t="s">
        <v>8</v>
      </c>
      <c r="D9" s="3">
        <v>91.5</v>
      </c>
      <c r="F9" s="2">
        <v>7</v>
      </c>
      <c r="G9" s="1">
        <v>22</v>
      </c>
      <c r="H9" s="1">
        <v>21</v>
      </c>
      <c r="I9" s="1">
        <v>17</v>
      </c>
      <c r="J9" s="1">
        <v>17</v>
      </c>
      <c r="K9" s="1"/>
      <c r="L9" s="1">
        <v>15</v>
      </c>
      <c r="M9" s="1">
        <v>15</v>
      </c>
      <c r="N9" s="1">
        <v>12</v>
      </c>
      <c r="O9" s="3">
        <v>12</v>
      </c>
    </row>
    <row r="10" spans="1:15" ht="18" customHeight="1" x14ac:dyDescent="0.25">
      <c r="A10" s="2">
        <v>100</v>
      </c>
      <c r="B10" s="1" t="s">
        <v>7</v>
      </c>
      <c r="C10" s="1" t="s">
        <v>9</v>
      </c>
      <c r="D10" s="3">
        <v>69.900000000000006</v>
      </c>
      <c r="F10" s="2">
        <v>8</v>
      </c>
      <c r="G10" s="1"/>
      <c r="H10" s="1"/>
      <c r="I10" s="1"/>
      <c r="J10" s="1"/>
      <c r="K10" s="1"/>
      <c r="L10" s="1">
        <v>11</v>
      </c>
      <c r="M10" s="1">
        <v>10</v>
      </c>
      <c r="N10" s="1">
        <v>9</v>
      </c>
      <c r="O10" s="3">
        <v>9</v>
      </c>
    </row>
    <row r="11" spans="1:15" ht="18" customHeight="1" x14ac:dyDescent="0.25">
      <c r="A11" s="2">
        <v>120</v>
      </c>
      <c r="B11" s="1" t="s">
        <v>7</v>
      </c>
      <c r="C11" s="1" t="s">
        <v>8</v>
      </c>
      <c r="D11" s="3">
        <v>432.5</v>
      </c>
      <c r="F11" s="2">
        <v>9</v>
      </c>
      <c r="G11" s="1"/>
      <c r="H11" s="1">
        <v>21</v>
      </c>
      <c r="I11" s="1">
        <v>17</v>
      </c>
      <c r="J11" s="1">
        <v>16</v>
      </c>
      <c r="K11" s="1"/>
      <c r="L11" s="1">
        <v>15</v>
      </c>
      <c r="M11" s="1">
        <v>14</v>
      </c>
      <c r="N11" s="1">
        <v>13</v>
      </c>
      <c r="O11" s="3">
        <v>12</v>
      </c>
    </row>
    <row r="12" spans="1:15" ht="18" customHeight="1" thickBot="1" x14ac:dyDescent="0.3">
      <c r="A12" s="4">
        <v>120</v>
      </c>
      <c r="B12" s="5" t="s">
        <v>7</v>
      </c>
      <c r="C12" s="5" t="s">
        <v>9</v>
      </c>
      <c r="D12" s="6">
        <v>223.5</v>
      </c>
      <c r="F12" s="2">
        <v>10</v>
      </c>
      <c r="G12" s="1">
        <v>21</v>
      </c>
      <c r="H12" s="1">
        <v>21</v>
      </c>
      <c r="I12" s="1">
        <v>17</v>
      </c>
      <c r="J12" s="1">
        <v>16</v>
      </c>
      <c r="K12" s="1">
        <v>19</v>
      </c>
      <c r="L12" s="1">
        <v>15</v>
      </c>
      <c r="M12" s="1">
        <v>17</v>
      </c>
      <c r="N12" s="1">
        <v>13</v>
      </c>
      <c r="O12" s="3">
        <v>12</v>
      </c>
    </row>
    <row r="13" spans="1:15" ht="18" customHeight="1" thickBot="1" x14ac:dyDescent="0.3">
      <c r="F13" s="2">
        <v>11</v>
      </c>
      <c r="G13" s="1"/>
      <c r="H13" s="1"/>
      <c r="I13" s="1">
        <v>17</v>
      </c>
      <c r="J13" s="1">
        <v>18</v>
      </c>
      <c r="K13" s="1"/>
      <c r="L13" s="1"/>
      <c r="M13" s="1"/>
      <c r="N13" s="1"/>
      <c r="O13" s="3"/>
    </row>
    <row r="14" spans="1:15" ht="18" customHeight="1" x14ac:dyDescent="0.25">
      <c r="A14" s="79" t="s">
        <v>43</v>
      </c>
      <c r="B14" s="80"/>
      <c r="C14" s="80"/>
      <c r="D14" s="81"/>
      <c r="F14" s="2">
        <v>12</v>
      </c>
      <c r="G14" s="1">
        <v>21</v>
      </c>
      <c r="H14" s="1">
        <v>20</v>
      </c>
      <c r="I14" s="1">
        <v>16</v>
      </c>
      <c r="J14" s="1">
        <v>16</v>
      </c>
      <c r="K14" s="1"/>
      <c r="L14" s="1">
        <v>15</v>
      </c>
      <c r="M14" s="1">
        <v>14</v>
      </c>
      <c r="N14" s="1">
        <v>12</v>
      </c>
      <c r="O14" s="3">
        <v>12</v>
      </c>
    </row>
    <row r="15" spans="1:15" ht="18" customHeight="1" x14ac:dyDescent="0.25">
      <c r="A15" s="2" t="s">
        <v>10</v>
      </c>
      <c r="B15" s="1" t="s">
        <v>11</v>
      </c>
      <c r="C15" s="12" t="s">
        <v>36</v>
      </c>
      <c r="D15" s="3" t="s">
        <v>37</v>
      </c>
      <c r="F15" s="2">
        <v>13</v>
      </c>
      <c r="G15" s="1">
        <v>20</v>
      </c>
      <c r="H15" s="1">
        <v>21</v>
      </c>
      <c r="I15" s="1">
        <v>16</v>
      </c>
      <c r="J15" s="1">
        <v>15</v>
      </c>
      <c r="K15" s="1">
        <v>19</v>
      </c>
      <c r="L15" s="1">
        <v>15</v>
      </c>
      <c r="M15" s="1">
        <v>14</v>
      </c>
      <c r="N15" s="1">
        <v>12</v>
      </c>
      <c r="O15" s="3">
        <v>12</v>
      </c>
    </row>
    <row r="16" spans="1:15" ht="18" customHeight="1" x14ac:dyDescent="0.25">
      <c r="A16" s="63" t="s">
        <v>12</v>
      </c>
      <c r="B16" s="1" t="s">
        <v>13</v>
      </c>
      <c r="C16" s="12">
        <v>1</v>
      </c>
      <c r="D16" s="8">
        <v>5438.8</v>
      </c>
      <c r="F16" s="2">
        <v>14</v>
      </c>
      <c r="G16" s="1">
        <v>22</v>
      </c>
      <c r="H16" s="1">
        <v>25</v>
      </c>
      <c r="I16" s="1">
        <v>16</v>
      </c>
      <c r="J16" s="1">
        <v>18</v>
      </c>
      <c r="K16" s="1"/>
      <c r="L16" s="1"/>
      <c r="M16" s="1"/>
      <c r="N16" s="1"/>
      <c r="O16" s="3"/>
    </row>
    <row r="17" spans="1:27" ht="18" customHeight="1" x14ac:dyDescent="0.25">
      <c r="A17" s="64"/>
      <c r="B17" s="1" t="s">
        <v>14</v>
      </c>
      <c r="C17" s="12">
        <v>2</v>
      </c>
      <c r="D17" s="8">
        <v>1341.5</v>
      </c>
      <c r="F17" s="2">
        <v>15</v>
      </c>
      <c r="G17" s="1">
        <v>25</v>
      </c>
      <c r="H17" s="1"/>
      <c r="I17" s="1">
        <v>17</v>
      </c>
      <c r="J17" s="1">
        <v>17</v>
      </c>
      <c r="K17" s="1"/>
      <c r="L17" s="1">
        <v>15</v>
      </c>
      <c r="M17" s="1">
        <v>14</v>
      </c>
      <c r="N17" s="1">
        <v>13</v>
      </c>
      <c r="O17" s="3">
        <v>12</v>
      </c>
    </row>
    <row r="18" spans="1:27" ht="18" customHeight="1" x14ac:dyDescent="0.25">
      <c r="A18" s="63" t="s">
        <v>15</v>
      </c>
      <c r="B18" s="1" t="s">
        <v>13</v>
      </c>
      <c r="C18" s="12">
        <v>3</v>
      </c>
      <c r="D18" s="8">
        <v>2697.1</v>
      </c>
      <c r="F18" s="2">
        <v>16</v>
      </c>
      <c r="G18" s="1"/>
      <c r="H18" s="1">
        <v>29</v>
      </c>
      <c r="I18" s="1">
        <v>27</v>
      </c>
      <c r="J18" s="1"/>
      <c r="K18" s="1"/>
      <c r="L18" s="1"/>
      <c r="M18" s="1"/>
      <c r="N18" s="1"/>
      <c r="O18" s="3"/>
    </row>
    <row r="19" spans="1:27" ht="18" customHeight="1" thickBot="1" x14ac:dyDescent="0.3">
      <c r="A19" s="64"/>
      <c r="B19" s="1" t="s">
        <v>16</v>
      </c>
      <c r="C19" s="12">
        <v>4</v>
      </c>
      <c r="D19" s="8">
        <v>2579.4</v>
      </c>
      <c r="F19" s="4">
        <v>17</v>
      </c>
      <c r="G19" s="5"/>
      <c r="H19" s="5"/>
      <c r="I19" s="5">
        <v>26</v>
      </c>
      <c r="J19" s="5"/>
      <c r="K19" s="5"/>
      <c r="L19" s="5"/>
      <c r="M19" s="5"/>
      <c r="N19" s="5"/>
      <c r="O19" s="6"/>
    </row>
    <row r="20" spans="1:27" ht="15.75" thickBot="1" x14ac:dyDescent="0.3">
      <c r="A20" s="63" t="s">
        <v>17</v>
      </c>
      <c r="B20" s="1" t="s">
        <v>13</v>
      </c>
      <c r="C20" s="12">
        <v>5</v>
      </c>
      <c r="D20" s="8">
        <v>1340.9</v>
      </c>
    </row>
    <row r="21" spans="1:27" ht="18" customHeight="1" thickTop="1" x14ac:dyDescent="0.25">
      <c r="A21" s="64"/>
      <c r="B21" s="1" t="s">
        <v>16</v>
      </c>
      <c r="C21" s="12">
        <v>6</v>
      </c>
      <c r="D21" s="8">
        <v>1320.4</v>
      </c>
      <c r="F21" s="71" t="s">
        <v>42</v>
      </c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3"/>
    </row>
    <row r="22" spans="1:27" ht="18" customHeight="1" x14ac:dyDescent="0.25">
      <c r="A22" s="63" t="s">
        <v>18</v>
      </c>
      <c r="B22" s="1" t="s">
        <v>13</v>
      </c>
      <c r="C22" s="12">
        <v>7</v>
      </c>
      <c r="D22" s="8">
        <v>2040.7</v>
      </c>
      <c r="E22" s="34"/>
      <c r="F22" s="74" t="s">
        <v>36</v>
      </c>
      <c r="G22" s="76" t="s">
        <v>41</v>
      </c>
      <c r="H22" s="69" t="s">
        <v>39</v>
      </c>
      <c r="I22" s="70"/>
      <c r="J22" s="69" t="s">
        <v>32</v>
      </c>
      <c r="K22" s="70"/>
      <c r="L22" s="69" t="s">
        <v>27</v>
      </c>
      <c r="M22" s="70"/>
      <c r="N22" s="69" t="s">
        <v>33</v>
      </c>
      <c r="O22" s="70"/>
      <c r="P22" s="69" t="s">
        <v>28</v>
      </c>
      <c r="Q22" s="70"/>
      <c r="R22" s="69" t="s">
        <v>29</v>
      </c>
      <c r="S22" s="70"/>
      <c r="T22" s="69" t="s">
        <v>34</v>
      </c>
      <c r="U22" s="70"/>
      <c r="V22" s="69" t="s">
        <v>30</v>
      </c>
      <c r="W22" s="70"/>
      <c r="X22" s="69" t="s">
        <v>35</v>
      </c>
      <c r="Y22" s="70"/>
      <c r="Z22" s="69" t="s">
        <v>31</v>
      </c>
      <c r="AA22" s="78"/>
    </row>
    <row r="23" spans="1:27" ht="18" customHeight="1" thickBot="1" x14ac:dyDescent="0.3">
      <c r="A23" s="64"/>
      <c r="B23" s="1" t="s">
        <v>19</v>
      </c>
      <c r="C23" s="12">
        <v>8</v>
      </c>
      <c r="D23" s="8">
        <v>556.20000000000005</v>
      </c>
      <c r="E23" s="34"/>
      <c r="F23" s="75"/>
      <c r="G23" s="77"/>
      <c r="H23" s="24" t="s">
        <v>38</v>
      </c>
      <c r="I23" s="6" t="s">
        <v>40</v>
      </c>
      <c r="J23" s="24" t="s">
        <v>38</v>
      </c>
      <c r="K23" s="6" t="s">
        <v>40</v>
      </c>
      <c r="L23" s="24" t="s">
        <v>38</v>
      </c>
      <c r="M23" s="6" t="s">
        <v>40</v>
      </c>
      <c r="N23" s="24" t="s">
        <v>38</v>
      </c>
      <c r="O23" s="6" t="s">
        <v>40</v>
      </c>
      <c r="P23" s="24" t="s">
        <v>38</v>
      </c>
      <c r="Q23" s="6" t="s">
        <v>40</v>
      </c>
      <c r="R23" s="24" t="s">
        <v>38</v>
      </c>
      <c r="S23" s="6" t="s">
        <v>40</v>
      </c>
      <c r="T23" s="24" t="s">
        <v>38</v>
      </c>
      <c r="U23" s="6" t="s">
        <v>40</v>
      </c>
      <c r="V23" s="24" t="s">
        <v>38</v>
      </c>
      <c r="W23" s="6" t="s">
        <v>40</v>
      </c>
      <c r="X23" s="24" t="s">
        <v>38</v>
      </c>
      <c r="Y23" s="6" t="s">
        <v>40</v>
      </c>
      <c r="Z23" s="24" t="s">
        <v>38</v>
      </c>
      <c r="AA23" s="25" t="s">
        <v>40</v>
      </c>
    </row>
    <row r="24" spans="1:27" ht="18" customHeight="1" x14ac:dyDescent="0.25">
      <c r="A24" s="2" t="s">
        <v>20</v>
      </c>
      <c r="B24" s="7" t="s">
        <v>13</v>
      </c>
      <c r="C24" s="12">
        <v>9</v>
      </c>
      <c r="D24" s="8">
        <v>126.6</v>
      </c>
      <c r="E24" s="35"/>
      <c r="F24" s="26">
        <v>1</v>
      </c>
      <c r="G24" s="32">
        <f>D16-I24</f>
        <v>0</v>
      </c>
      <c r="H24" s="22">
        <f>SUM(J24,L24,N24,P24,R24,T24,V24,X24,Z24)</f>
        <v>371.16800302517493</v>
      </c>
      <c r="I24" s="21">
        <f>SUM(K24,M24,O24,Q24,S24,U24,W24,Y24,AA24)</f>
        <v>5438.7999999999993</v>
      </c>
      <c r="J24" s="22">
        <v>0</v>
      </c>
      <c r="K24" s="21">
        <f>J24*G3</f>
        <v>0</v>
      </c>
      <c r="L24" s="22">
        <v>0</v>
      </c>
      <c r="M24" s="21">
        <f>L24*H3</f>
        <v>0</v>
      </c>
      <c r="N24" s="22">
        <v>149.57299330795743</v>
      </c>
      <c r="O24" s="21">
        <f>N24*I3</f>
        <v>2393.1678929273189</v>
      </c>
      <c r="P24" s="22">
        <v>38.776649286890439</v>
      </c>
      <c r="Q24" s="21">
        <f>P24*J3</f>
        <v>620.42638859024703</v>
      </c>
      <c r="R24" s="22"/>
      <c r="S24" s="21"/>
      <c r="T24" s="22">
        <v>47.926492880360357</v>
      </c>
      <c r="U24" s="21">
        <f>T24*L3</f>
        <v>718.89739320540536</v>
      </c>
      <c r="V24" s="22">
        <v>16.085186630442525</v>
      </c>
      <c r="W24" s="21">
        <f>V24*M3</f>
        <v>241.27779945663787</v>
      </c>
      <c r="X24" s="22">
        <v>39.35035478610083</v>
      </c>
      <c r="Y24" s="21">
        <f>X24*N3</f>
        <v>511.5546122193108</v>
      </c>
      <c r="Z24" s="22">
        <v>79.456326133423346</v>
      </c>
      <c r="AA24" s="23">
        <f>Z24*O3</f>
        <v>953.47591360108015</v>
      </c>
    </row>
    <row r="25" spans="1:27" ht="18" customHeight="1" x14ac:dyDescent="0.25">
      <c r="A25" s="63" t="s">
        <v>21</v>
      </c>
      <c r="B25" s="1" t="s">
        <v>13</v>
      </c>
      <c r="C25" s="12">
        <v>10</v>
      </c>
      <c r="D25" s="8">
        <v>2129.4</v>
      </c>
      <c r="E25" s="35"/>
      <c r="F25" s="16">
        <v>2</v>
      </c>
      <c r="G25" s="30">
        <f t="shared" ref="G25:G40" si="0">D17-I25</f>
        <v>0</v>
      </c>
      <c r="H25" s="13">
        <f t="shared" ref="H25:H40" si="1">SUM(J25,L25,N25,P25,R25,T25,V25,X25,Z25)</f>
        <v>90.233050590738969</v>
      </c>
      <c r="I25" s="8">
        <f t="shared" ref="I25:I40" si="2">SUM(K25,M25,O25,Q25,S25,U25,W25,Y25,AA25)</f>
        <v>1341.5</v>
      </c>
      <c r="J25" s="13"/>
      <c r="K25" s="8"/>
      <c r="L25" s="13"/>
      <c r="M25" s="8"/>
      <c r="N25" s="13">
        <v>0.77130106039669921</v>
      </c>
      <c r="O25" s="8">
        <f t="shared" ref="O25:O40" si="3">N25*I4</f>
        <v>13.112118026743886</v>
      </c>
      <c r="P25" s="13">
        <v>32.231966362067823</v>
      </c>
      <c r="Q25" s="8">
        <f t="shared" ref="Q25:Q38" si="4">P25*J4</f>
        <v>515.71146179308516</v>
      </c>
      <c r="R25" s="13">
        <v>11.081481526138012</v>
      </c>
      <c r="S25" s="8">
        <f>R25*K4</f>
        <v>210.54814899662222</v>
      </c>
      <c r="T25" s="13">
        <v>0.55008745894373046</v>
      </c>
      <c r="U25" s="8">
        <f t="shared" ref="U25:U38" si="5">T25*L4</f>
        <v>8.2513118841559567</v>
      </c>
      <c r="V25" s="13">
        <v>0.55008745894373046</v>
      </c>
      <c r="W25" s="8">
        <f t="shared" ref="W25:W38" si="6">V25*M4</f>
        <v>8.2513118841559567</v>
      </c>
      <c r="X25" s="13">
        <v>35.967074395826351</v>
      </c>
      <c r="Y25" s="8">
        <f t="shared" ref="Y25:Y38" si="7">X25*N4</f>
        <v>467.57196714574258</v>
      </c>
      <c r="Z25" s="13">
        <v>9.0810523284226257</v>
      </c>
      <c r="AA25" s="17">
        <f t="shared" ref="AA25:AA38" si="8">Z25*O4</f>
        <v>118.05368026949414</v>
      </c>
    </row>
    <row r="26" spans="1:27" ht="18" customHeight="1" x14ac:dyDescent="0.25">
      <c r="A26" s="64"/>
      <c r="B26" s="1" t="s">
        <v>16</v>
      </c>
      <c r="C26" s="12">
        <v>11</v>
      </c>
      <c r="D26" s="8">
        <v>881.6</v>
      </c>
      <c r="E26" s="35"/>
      <c r="F26" s="16">
        <v>3</v>
      </c>
      <c r="G26" s="30">
        <f t="shared" si="0"/>
        <v>0</v>
      </c>
      <c r="H26" s="13">
        <f t="shared" si="1"/>
        <v>177.25754676512895</v>
      </c>
      <c r="I26" s="8">
        <f t="shared" si="2"/>
        <v>2697.1</v>
      </c>
      <c r="J26" s="13">
        <v>0</v>
      </c>
      <c r="K26" s="8">
        <f t="shared" ref="K26:K38" si="9">J26*G5</f>
        <v>0</v>
      </c>
      <c r="L26" s="13">
        <v>9.1764215254323105</v>
      </c>
      <c r="M26" s="8">
        <f t="shared" ref="M26:M39" si="10">L26*H5</f>
        <v>192.70485203407853</v>
      </c>
      <c r="N26" s="13">
        <v>34.627709085517353</v>
      </c>
      <c r="O26" s="8">
        <f t="shared" si="3"/>
        <v>623.2987635393124</v>
      </c>
      <c r="P26" s="13">
        <v>46.26298380467972</v>
      </c>
      <c r="Q26" s="8">
        <f t="shared" si="4"/>
        <v>740.20774087487553</v>
      </c>
      <c r="R26" s="13"/>
      <c r="S26" s="8"/>
      <c r="T26" s="13">
        <v>6.8699454667767617</v>
      </c>
      <c r="U26" s="8">
        <f t="shared" si="5"/>
        <v>109.91912746842819</v>
      </c>
      <c r="V26" s="13">
        <v>9.8781987113415699</v>
      </c>
      <c r="W26" s="8">
        <f t="shared" si="6"/>
        <v>138.29478195878198</v>
      </c>
      <c r="X26" s="13">
        <v>47.367276067948509</v>
      </c>
      <c r="Y26" s="8">
        <f t="shared" si="7"/>
        <v>615.77458888333058</v>
      </c>
      <c r="Z26" s="13">
        <v>23.075012103432723</v>
      </c>
      <c r="AA26" s="17">
        <f t="shared" si="8"/>
        <v>276.90014524119266</v>
      </c>
    </row>
    <row r="27" spans="1:27" ht="18" customHeight="1" x14ac:dyDescent="0.25">
      <c r="A27" s="2" t="s">
        <v>22</v>
      </c>
      <c r="B27" s="1" t="s">
        <v>13</v>
      </c>
      <c r="C27" s="12">
        <v>12</v>
      </c>
      <c r="D27" s="8">
        <v>4396.8</v>
      </c>
      <c r="E27" s="35"/>
      <c r="F27" s="16">
        <v>4</v>
      </c>
      <c r="G27" s="30">
        <f t="shared" si="0"/>
        <v>935.66545693193848</v>
      </c>
      <c r="H27" s="13">
        <f t="shared" si="1"/>
        <v>98.048907445922993</v>
      </c>
      <c r="I27" s="8">
        <f t="shared" si="2"/>
        <v>1643.7345430680616</v>
      </c>
      <c r="J27" s="13"/>
      <c r="K27" s="8"/>
      <c r="L27" s="13"/>
      <c r="M27" s="8"/>
      <c r="N27" s="13">
        <v>37.476011966646865</v>
      </c>
      <c r="O27" s="8">
        <f t="shared" si="3"/>
        <v>674.56821539964358</v>
      </c>
      <c r="P27" s="13">
        <v>60.57289547927612</v>
      </c>
      <c r="Q27" s="8">
        <f t="shared" si="4"/>
        <v>969.16632766841792</v>
      </c>
      <c r="R27" s="13"/>
      <c r="S27" s="8"/>
      <c r="T27" s="13"/>
      <c r="U27" s="8"/>
      <c r="V27" s="13"/>
      <c r="W27" s="8"/>
      <c r="X27" s="13"/>
      <c r="Y27" s="8"/>
      <c r="Z27" s="13"/>
      <c r="AA27" s="17"/>
    </row>
    <row r="28" spans="1:27" ht="18" customHeight="1" x14ac:dyDescent="0.25">
      <c r="A28" s="63" t="s">
        <v>23</v>
      </c>
      <c r="B28" s="1" t="s">
        <v>13</v>
      </c>
      <c r="C28" s="12">
        <v>13</v>
      </c>
      <c r="D28" s="8">
        <v>5691.4</v>
      </c>
      <c r="E28" s="35"/>
      <c r="F28" s="16">
        <v>5</v>
      </c>
      <c r="G28" s="30">
        <f t="shared" si="0"/>
        <v>0</v>
      </c>
      <c r="H28" s="13">
        <f t="shared" si="1"/>
        <v>88.247240644677134</v>
      </c>
      <c r="I28" s="8">
        <f t="shared" si="2"/>
        <v>1340.9</v>
      </c>
      <c r="J28" s="13">
        <v>0</v>
      </c>
      <c r="K28" s="8">
        <f t="shared" si="9"/>
        <v>0</v>
      </c>
      <c r="L28" s="13">
        <v>0</v>
      </c>
      <c r="M28" s="8">
        <f t="shared" si="10"/>
        <v>0</v>
      </c>
      <c r="N28" s="13">
        <v>16.523961762062395</v>
      </c>
      <c r="O28" s="8">
        <f t="shared" si="3"/>
        <v>280.90734995506074</v>
      </c>
      <c r="P28" s="13">
        <v>25.110819877720555</v>
      </c>
      <c r="Q28" s="8">
        <f t="shared" si="4"/>
        <v>426.88393792124941</v>
      </c>
      <c r="R28" s="13"/>
      <c r="S28" s="8"/>
      <c r="T28" s="13">
        <v>4.7853742386186875</v>
      </c>
      <c r="U28" s="8">
        <f t="shared" si="5"/>
        <v>66.995239340661627</v>
      </c>
      <c r="V28" s="13">
        <v>9.7328569724144636</v>
      </c>
      <c r="W28" s="8">
        <f t="shared" si="6"/>
        <v>116.79428366897356</v>
      </c>
      <c r="X28" s="13">
        <v>29.490124933472512</v>
      </c>
      <c r="Y28" s="8">
        <f t="shared" si="7"/>
        <v>412.86174906861515</v>
      </c>
      <c r="Z28" s="13">
        <v>2.6041028603885259</v>
      </c>
      <c r="AA28" s="17">
        <f t="shared" si="8"/>
        <v>36.457440045439363</v>
      </c>
    </row>
    <row r="29" spans="1:27" ht="18" customHeight="1" x14ac:dyDescent="0.25">
      <c r="A29" s="64"/>
      <c r="B29" s="1" t="s">
        <v>16</v>
      </c>
      <c r="C29" s="12">
        <v>14</v>
      </c>
      <c r="D29" s="8">
        <v>1482.6</v>
      </c>
      <c r="E29" s="35"/>
      <c r="F29" s="16">
        <v>6</v>
      </c>
      <c r="G29" s="30">
        <f t="shared" si="0"/>
        <v>0</v>
      </c>
      <c r="H29" s="13">
        <f t="shared" si="1"/>
        <v>61.643199472094842</v>
      </c>
      <c r="I29" s="8">
        <f t="shared" si="2"/>
        <v>1320.3999999999999</v>
      </c>
      <c r="J29" s="13">
        <v>0</v>
      </c>
      <c r="K29" s="8">
        <f t="shared" si="9"/>
        <v>0</v>
      </c>
      <c r="L29" s="13">
        <v>3.1302489177551931</v>
      </c>
      <c r="M29" s="8">
        <f t="shared" si="10"/>
        <v>84.516720779390212</v>
      </c>
      <c r="N29" s="13">
        <v>16.406067033454175</v>
      </c>
      <c r="O29" s="8">
        <f t="shared" si="3"/>
        <v>393.74560880290016</v>
      </c>
      <c r="P29" s="13">
        <v>42.106883520885475</v>
      </c>
      <c r="Q29" s="8">
        <f t="shared" si="4"/>
        <v>842.1376704177095</v>
      </c>
      <c r="R29" s="13"/>
      <c r="S29" s="8"/>
      <c r="T29" s="13"/>
      <c r="U29" s="8"/>
      <c r="V29" s="13"/>
      <c r="W29" s="8"/>
      <c r="X29" s="13"/>
      <c r="Y29" s="8"/>
      <c r="Z29" s="13"/>
      <c r="AA29" s="17"/>
    </row>
    <row r="30" spans="1:27" ht="18" customHeight="1" x14ac:dyDescent="0.25">
      <c r="A30" s="63" t="s">
        <v>24</v>
      </c>
      <c r="B30" s="1" t="s">
        <v>13</v>
      </c>
      <c r="C30" s="12">
        <v>15</v>
      </c>
      <c r="D30" s="8">
        <v>1564.3</v>
      </c>
      <c r="E30" s="35"/>
      <c r="F30" s="16">
        <v>7</v>
      </c>
      <c r="G30" s="30">
        <f t="shared" si="0"/>
        <v>0</v>
      </c>
      <c r="H30" s="13">
        <f t="shared" si="1"/>
        <v>140.15352995548267</v>
      </c>
      <c r="I30" s="8">
        <f t="shared" si="2"/>
        <v>2040.6999999999998</v>
      </c>
      <c r="J30" s="13">
        <v>0</v>
      </c>
      <c r="K30" s="8">
        <f t="shared" si="9"/>
        <v>0</v>
      </c>
      <c r="L30" s="13">
        <v>0</v>
      </c>
      <c r="M30" s="8">
        <f t="shared" si="10"/>
        <v>0</v>
      </c>
      <c r="N30" s="13">
        <v>28.248451899513928</v>
      </c>
      <c r="O30" s="8">
        <f t="shared" si="3"/>
        <v>480.22368229173679</v>
      </c>
      <c r="P30" s="13">
        <v>39.150841251747238</v>
      </c>
      <c r="Q30" s="8">
        <f t="shared" si="4"/>
        <v>665.56430127970305</v>
      </c>
      <c r="R30" s="13"/>
      <c r="S30" s="8"/>
      <c r="T30" s="13">
        <v>4.7331611718995736</v>
      </c>
      <c r="U30" s="8">
        <f t="shared" si="5"/>
        <v>70.997417578493611</v>
      </c>
      <c r="V30" s="13">
        <v>2.5538970874011651</v>
      </c>
      <c r="W30" s="8">
        <f t="shared" si="6"/>
        <v>38.308456311017473</v>
      </c>
      <c r="X30" s="13">
        <v>46.176600306162229</v>
      </c>
      <c r="Y30" s="8">
        <f t="shared" si="7"/>
        <v>554.11920367394669</v>
      </c>
      <c r="Z30" s="13">
        <v>19.290578238758528</v>
      </c>
      <c r="AA30" s="17">
        <f t="shared" si="8"/>
        <v>231.48693886510233</v>
      </c>
    </row>
    <row r="31" spans="1:27" ht="18" customHeight="1" x14ac:dyDescent="0.25">
      <c r="A31" s="65"/>
      <c r="B31" s="1" t="s">
        <v>25</v>
      </c>
      <c r="C31" s="12">
        <v>16</v>
      </c>
      <c r="D31" s="8">
        <v>1520.4</v>
      </c>
      <c r="E31" s="35"/>
      <c r="F31" s="16">
        <v>8</v>
      </c>
      <c r="G31" s="30">
        <f t="shared" si="0"/>
        <v>0</v>
      </c>
      <c r="H31" s="13">
        <f t="shared" si="1"/>
        <v>61.397452570797881</v>
      </c>
      <c r="I31" s="8">
        <f t="shared" si="2"/>
        <v>556.20000000000005</v>
      </c>
      <c r="J31" s="13"/>
      <c r="K31" s="8"/>
      <c r="L31" s="13"/>
      <c r="M31" s="8"/>
      <c r="N31" s="13"/>
      <c r="O31" s="8"/>
      <c r="P31" s="13"/>
      <c r="Q31" s="8"/>
      <c r="R31" s="13"/>
      <c r="S31" s="8"/>
      <c r="T31" s="13">
        <v>-9.9999999997324451E-7</v>
      </c>
      <c r="U31" s="8">
        <f t="shared" si="5"/>
        <v>-1.099999999970569E-5</v>
      </c>
      <c r="V31" s="13">
        <v>3.6229288628191418</v>
      </c>
      <c r="W31" s="8">
        <f t="shared" si="6"/>
        <v>36.229288628191419</v>
      </c>
      <c r="X31" s="13">
        <v>46.52216188846279</v>
      </c>
      <c r="Y31" s="8">
        <f t="shared" si="7"/>
        <v>418.69945699616511</v>
      </c>
      <c r="Z31" s="13">
        <v>11.252362819515952</v>
      </c>
      <c r="AA31" s="17">
        <f t="shared" si="8"/>
        <v>101.27126537564357</v>
      </c>
    </row>
    <row r="32" spans="1:27" ht="18" customHeight="1" thickBot="1" x14ac:dyDescent="0.3">
      <c r="A32" s="66"/>
      <c r="B32" s="5" t="s">
        <v>26</v>
      </c>
      <c r="C32" s="5">
        <v>17</v>
      </c>
      <c r="D32" s="9">
        <v>70.2</v>
      </c>
      <c r="E32" s="35"/>
      <c r="F32" s="16">
        <v>9</v>
      </c>
      <c r="G32" s="30">
        <f t="shared" si="0"/>
        <v>0</v>
      </c>
      <c r="H32" s="13">
        <f t="shared" si="1"/>
        <v>9.5953970608814245</v>
      </c>
      <c r="I32" s="8">
        <f t="shared" si="2"/>
        <v>126.6</v>
      </c>
      <c r="J32" s="13"/>
      <c r="K32" s="8"/>
      <c r="L32" s="13">
        <v>0</v>
      </c>
      <c r="M32" s="8">
        <f t="shared" si="10"/>
        <v>0</v>
      </c>
      <c r="N32" s="13">
        <v>0</v>
      </c>
      <c r="O32" s="8">
        <f t="shared" si="3"/>
        <v>0</v>
      </c>
      <c r="P32" s="13">
        <v>0</v>
      </c>
      <c r="Q32" s="8">
        <f t="shared" si="4"/>
        <v>0</v>
      </c>
      <c r="R32" s="13"/>
      <c r="S32" s="8"/>
      <c r="T32" s="13">
        <v>0</v>
      </c>
      <c r="U32" s="8">
        <f t="shared" si="5"/>
        <v>0</v>
      </c>
      <c r="V32" s="13">
        <v>1.8598382085414773</v>
      </c>
      <c r="W32" s="8">
        <f t="shared" si="6"/>
        <v>26.037734919580682</v>
      </c>
      <c r="X32" s="13">
        <v>7.7355588523399472</v>
      </c>
      <c r="Y32" s="8">
        <f t="shared" si="7"/>
        <v>100.56226508041931</v>
      </c>
      <c r="Z32" s="13">
        <v>0</v>
      </c>
      <c r="AA32" s="17">
        <f t="shared" si="8"/>
        <v>0</v>
      </c>
    </row>
    <row r="33" spans="2:27" ht="18" customHeight="1" x14ac:dyDescent="0.25">
      <c r="B33" s="34"/>
      <c r="C33" s="33"/>
      <c r="D33" s="33"/>
      <c r="E33" s="35"/>
      <c r="F33" s="16">
        <v>10</v>
      </c>
      <c r="G33" s="30">
        <f t="shared" si="0"/>
        <v>0</v>
      </c>
      <c r="H33" s="13">
        <f t="shared" si="1"/>
        <v>143.18034957760864</v>
      </c>
      <c r="I33" s="8">
        <f t="shared" si="2"/>
        <v>2129.4</v>
      </c>
      <c r="J33" s="13">
        <v>0</v>
      </c>
      <c r="K33" s="8">
        <f t="shared" si="9"/>
        <v>0</v>
      </c>
      <c r="L33" s="13">
        <v>0</v>
      </c>
      <c r="M33" s="8">
        <f t="shared" si="10"/>
        <v>0</v>
      </c>
      <c r="N33" s="13">
        <v>31.305646179130765</v>
      </c>
      <c r="O33" s="8">
        <f t="shared" si="3"/>
        <v>532.19598504522298</v>
      </c>
      <c r="P33" s="13">
        <v>40.69515226653899</v>
      </c>
      <c r="Q33" s="8">
        <f t="shared" si="4"/>
        <v>651.12243626462384</v>
      </c>
      <c r="R33" s="13">
        <v>5.1931382367425654</v>
      </c>
      <c r="S33" s="8">
        <f>R33*K12</f>
        <v>98.669626498108741</v>
      </c>
      <c r="T33" s="13">
        <v>4.2438615021599526</v>
      </c>
      <c r="U33" s="8">
        <f t="shared" si="5"/>
        <v>63.65792253239929</v>
      </c>
      <c r="V33" s="13">
        <v>0</v>
      </c>
      <c r="W33" s="8">
        <f t="shared" si="6"/>
        <v>0</v>
      </c>
      <c r="X33" s="13">
        <v>42.843412943209181</v>
      </c>
      <c r="Y33" s="8">
        <f t="shared" si="7"/>
        <v>556.9643682617193</v>
      </c>
      <c r="Z33" s="13">
        <v>18.899138449827174</v>
      </c>
      <c r="AA33" s="17">
        <f t="shared" si="8"/>
        <v>226.78966139792607</v>
      </c>
    </row>
    <row r="34" spans="2:27" ht="18" customHeight="1" x14ac:dyDescent="0.25">
      <c r="B34" s="34"/>
      <c r="C34" s="33"/>
      <c r="D34" s="33">
        <f>SUM(D4:D12)</f>
        <v>2156.1000000000004</v>
      </c>
      <c r="E34" s="35"/>
      <c r="F34" s="16">
        <v>11</v>
      </c>
      <c r="G34" s="30">
        <f t="shared" si="0"/>
        <v>0</v>
      </c>
      <c r="H34" s="13">
        <f t="shared" si="1"/>
        <v>50.212065354880735</v>
      </c>
      <c r="I34" s="8">
        <f t="shared" si="2"/>
        <v>881.6</v>
      </c>
      <c r="J34" s="13"/>
      <c r="K34" s="8"/>
      <c r="L34" s="13"/>
      <c r="M34" s="8"/>
      <c r="N34" s="13">
        <v>22.217176387853179</v>
      </c>
      <c r="O34" s="8">
        <f t="shared" si="3"/>
        <v>377.69199859350402</v>
      </c>
      <c r="P34" s="13">
        <v>27.994888967027556</v>
      </c>
      <c r="Q34" s="8">
        <f t="shared" si="4"/>
        <v>503.908001406496</v>
      </c>
      <c r="R34" s="13"/>
      <c r="S34" s="8"/>
      <c r="T34" s="13"/>
      <c r="U34" s="8"/>
      <c r="V34" s="13"/>
      <c r="W34" s="8"/>
      <c r="X34" s="13"/>
      <c r="Y34" s="8"/>
      <c r="Z34" s="13"/>
      <c r="AA34" s="17"/>
    </row>
    <row r="35" spans="2:27" ht="18" customHeight="1" x14ac:dyDescent="0.25">
      <c r="B35" s="33"/>
      <c r="C35" s="33"/>
      <c r="D35" s="33"/>
      <c r="E35" s="35"/>
      <c r="F35" s="16">
        <v>12</v>
      </c>
      <c r="G35" s="30">
        <f t="shared" si="0"/>
        <v>0</v>
      </c>
      <c r="H35" s="13">
        <f t="shared" si="1"/>
        <v>274.01313214351671</v>
      </c>
      <c r="I35" s="8">
        <f t="shared" si="2"/>
        <v>4396.8000000000011</v>
      </c>
      <c r="J35" s="13">
        <v>0</v>
      </c>
      <c r="K35" s="8">
        <f t="shared" si="9"/>
        <v>0</v>
      </c>
      <c r="L35" s="13">
        <v>86.990655651030778</v>
      </c>
      <c r="M35" s="8">
        <f t="shared" si="10"/>
        <v>1739.8131130206157</v>
      </c>
      <c r="N35" s="13">
        <v>41.427708837879095</v>
      </c>
      <c r="O35" s="8">
        <f t="shared" si="3"/>
        <v>662.84334140606552</v>
      </c>
      <c r="P35" s="13">
        <v>47.875467351265627</v>
      </c>
      <c r="Q35" s="8">
        <f t="shared" si="4"/>
        <v>766.00747762025003</v>
      </c>
      <c r="R35" s="13"/>
      <c r="S35" s="8"/>
      <c r="T35" s="13">
        <v>10.975406894588968</v>
      </c>
      <c r="U35" s="8">
        <f t="shared" si="5"/>
        <v>164.63110341883453</v>
      </c>
      <c r="V35" s="13">
        <v>11.289121814604233</v>
      </c>
      <c r="W35" s="8">
        <f t="shared" si="6"/>
        <v>158.04770540445926</v>
      </c>
      <c r="X35" s="13">
        <v>51.170396830775864</v>
      </c>
      <c r="Y35" s="8">
        <f t="shared" si="7"/>
        <v>614.04476196931034</v>
      </c>
      <c r="Z35" s="13">
        <v>24.284374763372149</v>
      </c>
      <c r="AA35" s="17">
        <f t="shared" si="8"/>
        <v>291.41249716046582</v>
      </c>
    </row>
    <row r="36" spans="2:27" ht="18" customHeight="1" x14ac:dyDescent="0.25">
      <c r="B36" s="34"/>
      <c r="C36" s="33"/>
      <c r="D36" s="33"/>
      <c r="E36" s="35"/>
      <c r="F36" s="16">
        <v>13</v>
      </c>
      <c r="G36" s="30">
        <f t="shared" si="0"/>
        <v>0</v>
      </c>
      <c r="H36" s="13">
        <f t="shared" si="1"/>
        <v>342.14331973256321</v>
      </c>
      <c r="I36" s="8">
        <f t="shared" si="2"/>
        <v>5691.4</v>
      </c>
      <c r="J36" s="13">
        <v>94.121682586917473</v>
      </c>
      <c r="K36" s="8">
        <f t="shared" si="9"/>
        <v>1882.4336517383495</v>
      </c>
      <c r="L36" s="13">
        <v>0</v>
      </c>
      <c r="M36" s="8">
        <f t="shared" si="10"/>
        <v>0</v>
      </c>
      <c r="N36" s="13">
        <v>39.424052177843691</v>
      </c>
      <c r="O36" s="8">
        <f t="shared" si="3"/>
        <v>630.78483484549906</v>
      </c>
      <c r="P36" s="13">
        <v>48.490017113708724</v>
      </c>
      <c r="Q36" s="8">
        <f t="shared" si="4"/>
        <v>727.35025670563084</v>
      </c>
      <c r="R36" s="13">
        <v>69.025380237119407</v>
      </c>
      <c r="S36" s="8">
        <f t="shared" ref="S36" si="11">R36*K15</f>
        <v>1311.4822245052687</v>
      </c>
      <c r="T36" s="13">
        <v>9.096978775805777</v>
      </c>
      <c r="U36" s="8">
        <f t="shared" si="5"/>
        <v>136.45468163708665</v>
      </c>
      <c r="V36" s="13">
        <v>9.5359222370732564</v>
      </c>
      <c r="W36" s="8">
        <f t="shared" si="6"/>
        <v>133.5029113190256</v>
      </c>
      <c r="X36" s="13">
        <v>49.667654335749312</v>
      </c>
      <c r="Y36" s="8">
        <f t="shared" si="7"/>
        <v>596.01185202899171</v>
      </c>
      <c r="Z36" s="13">
        <v>22.7816322683456</v>
      </c>
      <c r="AA36" s="17">
        <f t="shared" si="8"/>
        <v>273.37958722014719</v>
      </c>
    </row>
    <row r="37" spans="2:27" ht="18" customHeight="1" x14ac:dyDescent="0.25">
      <c r="B37" s="34"/>
      <c r="C37" s="33"/>
      <c r="D37" s="33"/>
      <c r="E37" s="35"/>
      <c r="F37" s="16">
        <v>14</v>
      </c>
      <c r="G37" s="30">
        <f t="shared" si="0"/>
        <v>0</v>
      </c>
      <c r="H37" s="13">
        <f t="shared" si="1"/>
        <v>86.263968622506283</v>
      </c>
      <c r="I37" s="8">
        <f t="shared" si="2"/>
        <v>1482.6000000000001</v>
      </c>
      <c r="J37" s="13">
        <v>4.0783174130825079</v>
      </c>
      <c r="K37" s="8">
        <f t="shared" si="9"/>
        <v>89.72298308781518</v>
      </c>
      <c r="L37" s="13">
        <v>0</v>
      </c>
      <c r="M37" s="8">
        <f t="shared" si="10"/>
        <v>0</v>
      </c>
      <c r="N37" s="13">
        <v>43.232352428721512</v>
      </c>
      <c r="O37" s="8">
        <f t="shared" si="3"/>
        <v>691.71763885954419</v>
      </c>
      <c r="P37" s="13">
        <v>38.953298780702262</v>
      </c>
      <c r="Q37" s="8">
        <f t="shared" si="4"/>
        <v>701.1593780526407</v>
      </c>
      <c r="R37" s="13"/>
      <c r="S37" s="8"/>
      <c r="T37" s="13"/>
      <c r="U37" s="8"/>
      <c r="V37" s="13"/>
      <c r="W37" s="8"/>
      <c r="X37" s="13"/>
      <c r="Y37" s="8"/>
      <c r="Z37" s="13"/>
      <c r="AA37" s="17"/>
    </row>
    <row r="38" spans="2:27" ht="18" customHeight="1" x14ac:dyDescent="0.25">
      <c r="B38" s="34"/>
      <c r="C38" s="33"/>
      <c r="D38" s="33"/>
      <c r="E38" s="35"/>
      <c r="F38" s="16">
        <v>15</v>
      </c>
      <c r="G38" s="30">
        <f t="shared" si="0"/>
        <v>0</v>
      </c>
      <c r="H38" s="13">
        <f t="shared" si="1"/>
        <v>105.41340647548965</v>
      </c>
      <c r="I38" s="8">
        <f t="shared" si="2"/>
        <v>1564.2999999999997</v>
      </c>
      <c r="J38" s="13">
        <v>0</v>
      </c>
      <c r="K38" s="8">
        <f t="shared" si="9"/>
        <v>0</v>
      </c>
      <c r="L38" s="13"/>
      <c r="M38" s="8"/>
      <c r="N38" s="13">
        <v>20.239810216269969</v>
      </c>
      <c r="O38" s="8">
        <f t="shared" si="3"/>
        <v>344.07677367658948</v>
      </c>
      <c r="P38" s="13">
        <v>29.078136937489276</v>
      </c>
      <c r="Q38" s="8">
        <f t="shared" si="4"/>
        <v>494.32832793731768</v>
      </c>
      <c r="R38" s="13"/>
      <c r="S38" s="8"/>
      <c r="T38" s="13">
        <v>2.3186926108461958</v>
      </c>
      <c r="U38" s="8">
        <f t="shared" si="5"/>
        <v>34.780389162692934</v>
      </c>
      <c r="V38" s="13">
        <v>4.7919620164184433</v>
      </c>
      <c r="W38" s="8">
        <f t="shared" si="6"/>
        <v>67.087468229858203</v>
      </c>
      <c r="X38" s="13">
        <v>36.209384659952455</v>
      </c>
      <c r="Y38" s="8">
        <f t="shared" si="7"/>
        <v>470.72200057938193</v>
      </c>
      <c r="Z38" s="13">
        <v>12.775420034513301</v>
      </c>
      <c r="AA38" s="17">
        <f t="shared" si="8"/>
        <v>153.30504041415961</v>
      </c>
    </row>
    <row r="39" spans="2:27" ht="18" customHeight="1" x14ac:dyDescent="0.25">
      <c r="B39" s="34"/>
      <c r="C39" s="33"/>
      <c r="D39" s="33"/>
      <c r="E39" s="35"/>
      <c r="F39" s="16">
        <v>16</v>
      </c>
      <c r="G39" s="30">
        <f t="shared" si="0"/>
        <v>0</v>
      </c>
      <c r="H39" s="13">
        <f t="shared" si="1"/>
        <v>54.429431562534674</v>
      </c>
      <c r="I39" s="8">
        <f t="shared" si="2"/>
        <v>1520.3999999999996</v>
      </c>
      <c r="J39" s="13"/>
      <c r="K39" s="8"/>
      <c r="L39" s="13">
        <v>25.402673905781715</v>
      </c>
      <c r="M39" s="8">
        <f t="shared" si="10"/>
        <v>736.67754326766976</v>
      </c>
      <c r="N39" s="13">
        <v>29.026757656752963</v>
      </c>
      <c r="O39" s="8">
        <f t="shared" si="3"/>
        <v>783.72245673232999</v>
      </c>
      <c r="P39" s="13"/>
      <c r="Q39" s="8"/>
      <c r="R39" s="13"/>
      <c r="S39" s="8"/>
      <c r="T39" s="13"/>
      <c r="U39" s="8"/>
      <c r="V39" s="13"/>
      <c r="W39" s="8"/>
      <c r="X39" s="13"/>
      <c r="Y39" s="8"/>
      <c r="Z39" s="13"/>
      <c r="AA39" s="17"/>
    </row>
    <row r="40" spans="2:27" ht="18" customHeight="1" thickBot="1" x14ac:dyDescent="0.3">
      <c r="B40" s="34"/>
      <c r="C40" s="33"/>
      <c r="D40" s="33"/>
      <c r="E40" s="35"/>
      <c r="F40" s="29">
        <v>17</v>
      </c>
      <c r="G40" s="31">
        <f t="shared" si="0"/>
        <v>0</v>
      </c>
      <c r="H40" s="14">
        <f t="shared" si="1"/>
        <v>2.7</v>
      </c>
      <c r="I40" s="15">
        <f t="shared" si="2"/>
        <v>70.2</v>
      </c>
      <c r="J40" s="14"/>
      <c r="K40" s="15"/>
      <c r="L40" s="14"/>
      <c r="M40" s="15"/>
      <c r="N40" s="14">
        <v>2.7</v>
      </c>
      <c r="O40" s="15">
        <f t="shared" si="3"/>
        <v>70.2</v>
      </c>
      <c r="P40" s="14"/>
      <c r="Q40" s="15"/>
      <c r="R40" s="14"/>
      <c r="S40" s="15"/>
      <c r="T40" s="14"/>
      <c r="U40" s="15"/>
      <c r="V40" s="14"/>
      <c r="W40" s="15"/>
      <c r="X40" s="14"/>
      <c r="Y40" s="15"/>
      <c r="Z40" s="14"/>
      <c r="AA40" s="18"/>
    </row>
    <row r="41" spans="2:27" ht="18" customHeight="1" thickTop="1" thickBot="1" x14ac:dyDescent="0.3">
      <c r="F41" s="67" t="s">
        <v>39</v>
      </c>
      <c r="G41" s="68"/>
      <c r="H41" s="19">
        <f>SUM(H24:H40)</f>
        <v>2156.1000009999998</v>
      </c>
      <c r="I41" s="28">
        <f t="shared" ref="I41:AA41" si="12">SUM(I24:I40)</f>
        <v>34242.634543068052</v>
      </c>
      <c r="J41" s="19">
        <f t="shared" si="12"/>
        <v>98.199999999999974</v>
      </c>
      <c r="K41" s="19">
        <f t="shared" si="12"/>
        <v>1972.1566348261647</v>
      </c>
      <c r="L41" s="19">
        <f t="shared" si="12"/>
        <v>124.69999999999999</v>
      </c>
      <c r="M41" s="19">
        <f t="shared" si="12"/>
        <v>2753.712229101754</v>
      </c>
      <c r="N41" s="19">
        <f t="shared" si="12"/>
        <v>513.20000000000005</v>
      </c>
      <c r="O41" s="19">
        <f t="shared" si="12"/>
        <v>8952.2566601014714</v>
      </c>
      <c r="P41" s="19">
        <f t="shared" si="12"/>
        <v>517.30000099999984</v>
      </c>
      <c r="Q41" s="19">
        <f t="shared" si="12"/>
        <v>8623.9737065322461</v>
      </c>
      <c r="R41" s="19">
        <f t="shared" si="12"/>
        <v>85.299999999999983</v>
      </c>
      <c r="S41" s="19">
        <f t="shared" si="12"/>
        <v>1620.6999999999998</v>
      </c>
      <c r="T41" s="19">
        <f t="shared" si="12"/>
        <v>91.500000000000014</v>
      </c>
      <c r="U41" s="19">
        <f t="shared" si="12"/>
        <v>1374.5845752281582</v>
      </c>
      <c r="V41" s="19">
        <f t="shared" si="12"/>
        <v>69.900000000000006</v>
      </c>
      <c r="W41" s="19">
        <f t="shared" si="12"/>
        <v>963.83174178068214</v>
      </c>
      <c r="X41" s="19">
        <f t="shared" si="12"/>
        <v>432.5</v>
      </c>
      <c r="Y41" s="19">
        <f t="shared" si="12"/>
        <v>5318.8868259069332</v>
      </c>
      <c r="Z41" s="19">
        <f t="shared" si="12"/>
        <v>223.49999999999991</v>
      </c>
      <c r="AA41" s="20">
        <f t="shared" si="12"/>
        <v>2662.5321695906505</v>
      </c>
    </row>
    <row r="42" spans="2:27" ht="15.75" thickTop="1" x14ac:dyDescent="0.25"/>
    <row r="45" spans="2:27" x14ac:dyDescent="0.25">
      <c r="J45" s="27">
        <f>SUM(J24,J26,J28:J30,J33,J35:J38,L24,L26,L28:L30,L32:L33,L35:L37,L39,N24:N30,N32:N40,P24:P30,P32:P38,R25,R33,R36,T24:T26,T28,T30:T33,T35:T36,T38,V24:V26,V28,V30:V33,V35:V36,V38,X24:X26,X28,X30:X33,X35:X36,X38,Z24:Z26,Z28,Z30:Z33,Z35:Z36,Z38)</f>
        <v>2156.1000009999998</v>
      </c>
    </row>
  </sheetData>
  <mergeCells count="27">
    <mergeCell ref="A14:D14"/>
    <mergeCell ref="G22:G23"/>
    <mergeCell ref="A16:A17"/>
    <mergeCell ref="A18:A19"/>
    <mergeCell ref="A22:A23"/>
    <mergeCell ref="A20:A21"/>
    <mergeCell ref="R22:S22"/>
    <mergeCell ref="P22:Q22"/>
    <mergeCell ref="A25:A26"/>
    <mergeCell ref="A28:A29"/>
    <mergeCell ref="A30:A32"/>
    <mergeCell ref="F41:G41"/>
    <mergeCell ref="A2:A3"/>
    <mergeCell ref="B2:C2"/>
    <mergeCell ref="D2:D3"/>
    <mergeCell ref="A1:D1"/>
    <mergeCell ref="F22:F23"/>
    <mergeCell ref="F1:O1"/>
    <mergeCell ref="F21:AA21"/>
    <mergeCell ref="N22:O22"/>
    <mergeCell ref="L22:M22"/>
    <mergeCell ref="J22:K22"/>
    <mergeCell ref="H22:I22"/>
    <mergeCell ref="Z22:AA22"/>
    <mergeCell ref="X22:Y22"/>
    <mergeCell ref="V22:W22"/>
    <mergeCell ref="T22:U22"/>
  </mergeCells>
  <conditionalFormatting sqref="J24:J40 L24:L40 N24:N40 P24:P40 R24:R40 T24:T40 V24:V40 X24:X40 Z24:Z40">
    <cfRule type="cellIs" dxfId="7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workbookViewId="0">
      <selection sqref="A1:D1"/>
    </sheetView>
  </sheetViews>
  <sheetFormatPr defaultRowHeight="15" x14ac:dyDescent="0.25"/>
  <cols>
    <col min="1" max="1" width="14.7109375" customWidth="1"/>
    <col min="2" max="3" width="19.5703125" bestFit="1" customWidth="1"/>
    <col min="4" max="4" width="19" customWidth="1"/>
    <col min="5" max="5" width="3.7109375" customWidth="1"/>
    <col min="6" max="6" width="10.7109375" customWidth="1"/>
  </cols>
  <sheetData>
    <row r="1" spans="1:15" ht="18" customHeight="1" x14ac:dyDescent="0.25">
      <c r="A1" s="82" t="s">
        <v>0</v>
      </c>
      <c r="B1" s="83"/>
      <c r="C1" s="83"/>
      <c r="D1" s="84"/>
      <c r="F1" s="82" t="s">
        <v>44</v>
      </c>
      <c r="G1" s="83"/>
      <c r="H1" s="83"/>
      <c r="I1" s="83"/>
      <c r="J1" s="83"/>
      <c r="K1" s="83"/>
      <c r="L1" s="83"/>
      <c r="M1" s="83"/>
      <c r="N1" s="83"/>
      <c r="O1" s="84"/>
    </row>
    <row r="2" spans="1:15" ht="18" customHeight="1" x14ac:dyDescent="0.25">
      <c r="A2" s="85" t="s">
        <v>3</v>
      </c>
      <c r="B2" s="86" t="s">
        <v>4</v>
      </c>
      <c r="C2" s="86"/>
      <c r="D2" s="87" t="s">
        <v>5</v>
      </c>
      <c r="F2" s="10" t="s">
        <v>36</v>
      </c>
      <c r="G2" s="7" t="s">
        <v>32</v>
      </c>
      <c r="H2" s="7" t="s">
        <v>27</v>
      </c>
      <c r="I2" s="7" t="s">
        <v>33</v>
      </c>
      <c r="J2" s="7" t="s">
        <v>28</v>
      </c>
      <c r="K2" s="7" t="s">
        <v>29</v>
      </c>
      <c r="L2" s="7" t="s">
        <v>34</v>
      </c>
      <c r="M2" s="7" t="s">
        <v>30</v>
      </c>
      <c r="N2" s="7" t="s">
        <v>35</v>
      </c>
      <c r="O2" s="11" t="s">
        <v>31</v>
      </c>
    </row>
    <row r="3" spans="1:15" ht="18" customHeight="1" x14ac:dyDescent="0.25">
      <c r="A3" s="85"/>
      <c r="B3" s="37" t="s">
        <v>1</v>
      </c>
      <c r="C3" s="37" t="s">
        <v>2</v>
      </c>
      <c r="D3" s="87"/>
      <c r="F3" s="2">
        <v>1</v>
      </c>
      <c r="G3" s="37">
        <v>21</v>
      </c>
      <c r="H3" s="37">
        <v>21</v>
      </c>
      <c r="I3" s="37">
        <v>16</v>
      </c>
      <c r="J3" s="37">
        <v>16</v>
      </c>
      <c r="K3" s="37"/>
      <c r="L3" s="37">
        <v>15</v>
      </c>
      <c r="M3" s="37">
        <v>15</v>
      </c>
      <c r="N3" s="37">
        <v>13</v>
      </c>
      <c r="O3" s="3">
        <v>12</v>
      </c>
    </row>
    <row r="4" spans="1:15" ht="18" customHeight="1" x14ac:dyDescent="0.25">
      <c r="A4" s="2">
        <v>68</v>
      </c>
      <c r="B4" s="37" t="s">
        <v>6</v>
      </c>
      <c r="C4" s="37" t="s">
        <v>8</v>
      </c>
      <c r="D4" s="3">
        <v>98.2</v>
      </c>
      <c r="F4" s="2">
        <v>2</v>
      </c>
      <c r="G4" s="37"/>
      <c r="H4" s="37"/>
      <c r="I4" s="37">
        <v>17</v>
      </c>
      <c r="J4" s="37">
        <v>16</v>
      </c>
      <c r="K4" s="37">
        <v>19</v>
      </c>
      <c r="L4" s="37">
        <v>15</v>
      </c>
      <c r="M4" s="37">
        <v>15</v>
      </c>
      <c r="N4" s="37">
        <v>13</v>
      </c>
      <c r="O4" s="3">
        <v>13</v>
      </c>
    </row>
    <row r="5" spans="1:15" ht="18" customHeight="1" x14ac:dyDescent="0.25">
      <c r="A5" s="2">
        <v>68</v>
      </c>
      <c r="B5" s="37" t="s">
        <v>6</v>
      </c>
      <c r="C5" s="37" t="s">
        <v>9</v>
      </c>
      <c r="D5" s="3">
        <v>124.7</v>
      </c>
      <c r="F5" s="2">
        <v>3</v>
      </c>
      <c r="G5" s="37">
        <v>21</v>
      </c>
      <c r="H5" s="37">
        <v>21</v>
      </c>
      <c r="I5" s="37">
        <v>18</v>
      </c>
      <c r="J5" s="37">
        <v>16</v>
      </c>
      <c r="K5" s="37"/>
      <c r="L5" s="37">
        <v>16</v>
      </c>
      <c r="M5" s="37">
        <v>14</v>
      </c>
      <c r="N5" s="37">
        <v>13</v>
      </c>
      <c r="O5" s="3">
        <v>12</v>
      </c>
    </row>
    <row r="6" spans="1:15" ht="18" customHeight="1" x14ac:dyDescent="0.25">
      <c r="A6" s="2">
        <v>84</v>
      </c>
      <c r="B6" s="37" t="s">
        <v>6</v>
      </c>
      <c r="C6" s="37" t="s">
        <v>8</v>
      </c>
      <c r="D6" s="3">
        <v>513.20000000000005</v>
      </c>
      <c r="F6" s="2">
        <v>4</v>
      </c>
      <c r="G6" s="37"/>
      <c r="H6" s="37"/>
      <c r="I6" s="37">
        <v>18</v>
      </c>
      <c r="J6" s="37">
        <v>16</v>
      </c>
      <c r="K6" s="37"/>
      <c r="L6" s="37"/>
      <c r="M6" s="37"/>
      <c r="N6" s="37"/>
      <c r="O6" s="3"/>
    </row>
    <row r="7" spans="1:15" ht="18" customHeight="1" x14ac:dyDescent="0.25">
      <c r="A7" s="2">
        <v>84</v>
      </c>
      <c r="B7" s="37" t="s">
        <v>6</v>
      </c>
      <c r="C7" s="37" t="s">
        <v>9</v>
      </c>
      <c r="D7" s="3">
        <v>517.29999999999995</v>
      </c>
      <c r="F7" s="2">
        <v>5</v>
      </c>
      <c r="G7" s="37">
        <v>21</v>
      </c>
      <c r="H7" s="37">
        <v>31</v>
      </c>
      <c r="I7" s="37">
        <v>17</v>
      </c>
      <c r="J7" s="37">
        <v>17</v>
      </c>
      <c r="K7" s="37"/>
      <c r="L7" s="37">
        <v>14</v>
      </c>
      <c r="M7" s="37">
        <v>12</v>
      </c>
      <c r="N7" s="37">
        <v>14</v>
      </c>
      <c r="O7" s="3">
        <v>14</v>
      </c>
    </row>
    <row r="8" spans="1:15" ht="18" customHeight="1" x14ac:dyDescent="0.25">
      <c r="A8" s="2">
        <v>84</v>
      </c>
      <c r="B8" s="37" t="s">
        <v>7</v>
      </c>
      <c r="C8" s="37" t="s">
        <v>9</v>
      </c>
      <c r="D8" s="3">
        <v>85.3</v>
      </c>
      <c r="F8" s="2">
        <v>6</v>
      </c>
      <c r="G8" s="37">
        <v>27</v>
      </c>
      <c r="H8" s="37">
        <v>27</v>
      </c>
      <c r="I8" s="37">
        <v>24</v>
      </c>
      <c r="J8" s="37">
        <v>20</v>
      </c>
      <c r="K8" s="37"/>
      <c r="L8" s="37"/>
      <c r="M8" s="37"/>
      <c r="N8" s="37"/>
      <c r="O8" s="3"/>
    </row>
    <row r="9" spans="1:15" ht="18" customHeight="1" x14ac:dyDescent="0.25">
      <c r="A9" s="2">
        <v>100</v>
      </c>
      <c r="B9" s="37" t="s">
        <v>7</v>
      </c>
      <c r="C9" s="37" t="s">
        <v>8</v>
      </c>
      <c r="D9" s="3">
        <v>91.5</v>
      </c>
      <c r="F9" s="2">
        <v>7</v>
      </c>
      <c r="G9" s="37">
        <v>22</v>
      </c>
      <c r="H9" s="37">
        <v>21</v>
      </c>
      <c r="I9" s="37">
        <v>17</v>
      </c>
      <c r="J9" s="37">
        <v>17</v>
      </c>
      <c r="K9" s="37"/>
      <c r="L9" s="37">
        <v>15</v>
      </c>
      <c r="M9" s="37">
        <v>15</v>
      </c>
      <c r="N9" s="37">
        <v>12</v>
      </c>
      <c r="O9" s="3">
        <v>12</v>
      </c>
    </row>
    <row r="10" spans="1:15" ht="18" customHeight="1" x14ac:dyDescent="0.25">
      <c r="A10" s="2">
        <v>100</v>
      </c>
      <c r="B10" s="37" t="s">
        <v>7</v>
      </c>
      <c r="C10" s="37" t="s">
        <v>9</v>
      </c>
      <c r="D10" s="3">
        <v>69.900000000000006</v>
      </c>
      <c r="F10" s="2">
        <v>8</v>
      </c>
      <c r="G10" s="37"/>
      <c r="H10" s="37"/>
      <c r="I10" s="37"/>
      <c r="J10" s="37"/>
      <c r="K10" s="37"/>
      <c r="L10" s="37">
        <v>11</v>
      </c>
      <c r="M10" s="37">
        <v>10</v>
      </c>
      <c r="N10" s="37">
        <v>9</v>
      </c>
      <c r="O10" s="3">
        <v>9</v>
      </c>
    </row>
    <row r="11" spans="1:15" ht="18" customHeight="1" x14ac:dyDescent="0.25">
      <c r="A11" s="2">
        <v>120</v>
      </c>
      <c r="B11" s="37" t="s">
        <v>7</v>
      </c>
      <c r="C11" s="37" t="s">
        <v>8</v>
      </c>
      <c r="D11" s="3">
        <v>432.5</v>
      </c>
      <c r="F11" s="2">
        <v>9</v>
      </c>
      <c r="G11" s="37"/>
      <c r="H11" s="37">
        <v>21</v>
      </c>
      <c r="I11" s="37">
        <v>17</v>
      </c>
      <c r="J11" s="37">
        <v>16</v>
      </c>
      <c r="K11" s="37"/>
      <c r="L11" s="37">
        <v>15</v>
      </c>
      <c r="M11" s="37">
        <v>14</v>
      </c>
      <c r="N11" s="37">
        <v>13</v>
      </c>
      <c r="O11" s="3">
        <v>12</v>
      </c>
    </row>
    <row r="12" spans="1:15" ht="18" customHeight="1" thickBot="1" x14ac:dyDescent="0.3">
      <c r="A12" s="4">
        <v>120</v>
      </c>
      <c r="B12" s="5" t="s">
        <v>7</v>
      </c>
      <c r="C12" s="5" t="s">
        <v>9</v>
      </c>
      <c r="D12" s="6">
        <v>223.5</v>
      </c>
      <c r="F12" s="2">
        <v>10</v>
      </c>
      <c r="G12" s="37">
        <v>21</v>
      </c>
      <c r="H12" s="37">
        <v>21</v>
      </c>
      <c r="I12" s="37">
        <v>17</v>
      </c>
      <c r="J12" s="37">
        <v>16</v>
      </c>
      <c r="K12" s="37">
        <v>19</v>
      </c>
      <c r="L12" s="37">
        <v>15</v>
      </c>
      <c r="M12" s="37">
        <v>17</v>
      </c>
      <c r="N12" s="37">
        <v>13</v>
      </c>
      <c r="O12" s="3">
        <v>12</v>
      </c>
    </row>
    <row r="13" spans="1:15" ht="18" customHeight="1" thickBot="1" x14ac:dyDescent="0.3">
      <c r="F13" s="2">
        <v>11</v>
      </c>
      <c r="G13" s="37"/>
      <c r="H13" s="37"/>
      <c r="I13" s="37">
        <v>17</v>
      </c>
      <c r="J13" s="37">
        <v>18</v>
      </c>
      <c r="K13" s="37"/>
      <c r="L13" s="37"/>
      <c r="M13" s="37"/>
      <c r="N13" s="37"/>
      <c r="O13" s="3"/>
    </row>
    <row r="14" spans="1:15" ht="18" customHeight="1" x14ac:dyDescent="0.25">
      <c r="A14" s="79" t="s">
        <v>43</v>
      </c>
      <c r="B14" s="80"/>
      <c r="C14" s="80"/>
      <c r="D14" s="81"/>
      <c r="F14" s="2">
        <v>12</v>
      </c>
      <c r="G14" s="37">
        <v>21</v>
      </c>
      <c r="H14" s="37">
        <v>20</v>
      </c>
      <c r="I14" s="37">
        <v>16</v>
      </c>
      <c r="J14" s="37">
        <v>16</v>
      </c>
      <c r="K14" s="37"/>
      <c r="L14" s="37">
        <v>15</v>
      </c>
      <c r="M14" s="37">
        <v>14</v>
      </c>
      <c r="N14" s="37">
        <v>12</v>
      </c>
      <c r="O14" s="3">
        <v>12</v>
      </c>
    </row>
    <row r="15" spans="1:15" ht="18" customHeight="1" x14ac:dyDescent="0.25">
      <c r="A15" s="2" t="s">
        <v>10</v>
      </c>
      <c r="B15" s="37" t="s">
        <v>11</v>
      </c>
      <c r="C15" s="12" t="s">
        <v>36</v>
      </c>
      <c r="D15" s="3" t="s">
        <v>37</v>
      </c>
      <c r="F15" s="2">
        <v>13</v>
      </c>
      <c r="G15" s="37">
        <v>20</v>
      </c>
      <c r="H15" s="37">
        <v>21</v>
      </c>
      <c r="I15" s="37">
        <v>16</v>
      </c>
      <c r="J15" s="37">
        <v>15</v>
      </c>
      <c r="K15" s="37">
        <v>19</v>
      </c>
      <c r="L15" s="37">
        <v>15</v>
      </c>
      <c r="M15" s="37">
        <v>14</v>
      </c>
      <c r="N15" s="37">
        <v>12</v>
      </c>
      <c r="O15" s="3">
        <v>12</v>
      </c>
    </row>
    <row r="16" spans="1:15" ht="18" customHeight="1" x14ac:dyDescent="0.25">
      <c r="A16" s="63" t="s">
        <v>12</v>
      </c>
      <c r="B16" s="37" t="s">
        <v>13</v>
      </c>
      <c r="C16" s="12">
        <v>1</v>
      </c>
      <c r="D16" s="8">
        <v>5438.8</v>
      </c>
      <c r="F16" s="2">
        <v>14</v>
      </c>
      <c r="G16" s="37">
        <v>22</v>
      </c>
      <c r="H16" s="37">
        <v>25</v>
      </c>
      <c r="I16" s="37">
        <v>16</v>
      </c>
      <c r="J16" s="37">
        <v>18</v>
      </c>
      <c r="K16" s="37"/>
      <c r="L16" s="37"/>
      <c r="M16" s="37"/>
      <c r="N16" s="37"/>
      <c r="O16" s="3"/>
    </row>
    <row r="17" spans="1:27" ht="18" customHeight="1" x14ac:dyDescent="0.25">
      <c r="A17" s="64"/>
      <c r="B17" s="37" t="s">
        <v>14</v>
      </c>
      <c r="C17" s="12">
        <v>2</v>
      </c>
      <c r="D17" s="8">
        <v>1341.5</v>
      </c>
      <c r="F17" s="2">
        <v>15</v>
      </c>
      <c r="G17" s="37">
        <v>25</v>
      </c>
      <c r="H17" s="37"/>
      <c r="I17" s="37">
        <v>17</v>
      </c>
      <c r="J17" s="37">
        <v>17</v>
      </c>
      <c r="K17" s="37"/>
      <c r="L17" s="37">
        <v>15</v>
      </c>
      <c r="M17" s="37">
        <v>14</v>
      </c>
      <c r="N17" s="37">
        <v>13</v>
      </c>
      <c r="O17" s="3">
        <v>12</v>
      </c>
    </row>
    <row r="18" spans="1:27" ht="18" customHeight="1" x14ac:dyDescent="0.25">
      <c r="A18" s="63" t="s">
        <v>15</v>
      </c>
      <c r="B18" s="37" t="s">
        <v>13</v>
      </c>
      <c r="C18" s="12">
        <v>3</v>
      </c>
      <c r="D18" s="8">
        <v>2697.1</v>
      </c>
      <c r="F18" s="2">
        <v>16</v>
      </c>
      <c r="G18" s="37"/>
      <c r="H18" s="37">
        <v>29</v>
      </c>
      <c r="I18" s="37">
        <v>27</v>
      </c>
      <c r="J18" s="37"/>
      <c r="K18" s="37"/>
      <c r="L18" s="37"/>
      <c r="M18" s="37"/>
      <c r="N18" s="37"/>
      <c r="O18" s="3"/>
    </row>
    <row r="19" spans="1:27" ht="18" customHeight="1" thickBot="1" x14ac:dyDescent="0.3">
      <c r="A19" s="64"/>
      <c r="B19" s="37" t="s">
        <v>16</v>
      </c>
      <c r="C19" s="12">
        <v>4</v>
      </c>
      <c r="D19" s="8">
        <v>2579.4</v>
      </c>
      <c r="F19" s="4">
        <v>17</v>
      </c>
      <c r="G19" s="5"/>
      <c r="H19" s="5"/>
      <c r="I19" s="5">
        <v>26</v>
      </c>
      <c r="J19" s="5"/>
      <c r="K19" s="5"/>
      <c r="L19" s="5"/>
      <c r="M19" s="5"/>
      <c r="N19" s="5"/>
      <c r="O19" s="6"/>
    </row>
    <row r="20" spans="1:27" ht="18" customHeight="1" thickBot="1" x14ac:dyDescent="0.3">
      <c r="A20" s="63" t="s">
        <v>17</v>
      </c>
      <c r="B20" s="37" t="s">
        <v>13</v>
      </c>
      <c r="C20" s="12">
        <v>5</v>
      </c>
      <c r="D20" s="8">
        <v>1340.9</v>
      </c>
    </row>
    <row r="21" spans="1:27" ht="18" customHeight="1" thickTop="1" x14ac:dyDescent="0.25">
      <c r="A21" s="64"/>
      <c r="B21" s="37" t="s">
        <v>16</v>
      </c>
      <c r="C21" s="12">
        <v>6</v>
      </c>
      <c r="D21" s="8">
        <v>1320.4</v>
      </c>
      <c r="F21" s="71" t="s">
        <v>42</v>
      </c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3"/>
    </row>
    <row r="22" spans="1:27" ht="18" customHeight="1" x14ac:dyDescent="0.25">
      <c r="A22" s="63" t="s">
        <v>18</v>
      </c>
      <c r="B22" s="37" t="s">
        <v>13</v>
      </c>
      <c r="C22" s="12">
        <v>7</v>
      </c>
      <c r="D22" s="8">
        <v>2040.7</v>
      </c>
      <c r="E22" s="34"/>
      <c r="F22" s="74" t="s">
        <v>36</v>
      </c>
      <c r="G22" s="76" t="s">
        <v>41</v>
      </c>
      <c r="H22" s="69" t="s">
        <v>39</v>
      </c>
      <c r="I22" s="70"/>
      <c r="J22" s="69" t="s">
        <v>32</v>
      </c>
      <c r="K22" s="70"/>
      <c r="L22" s="69" t="s">
        <v>27</v>
      </c>
      <c r="M22" s="70"/>
      <c r="N22" s="69" t="s">
        <v>33</v>
      </c>
      <c r="O22" s="70"/>
      <c r="P22" s="69" t="s">
        <v>28</v>
      </c>
      <c r="Q22" s="70"/>
      <c r="R22" s="69" t="s">
        <v>29</v>
      </c>
      <c r="S22" s="70"/>
      <c r="T22" s="69" t="s">
        <v>34</v>
      </c>
      <c r="U22" s="70"/>
      <c r="V22" s="69" t="s">
        <v>30</v>
      </c>
      <c r="W22" s="70"/>
      <c r="X22" s="69" t="s">
        <v>35</v>
      </c>
      <c r="Y22" s="70"/>
      <c r="Z22" s="69" t="s">
        <v>31</v>
      </c>
      <c r="AA22" s="78"/>
    </row>
    <row r="23" spans="1:27" ht="18" customHeight="1" thickBot="1" x14ac:dyDescent="0.3">
      <c r="A23" s="64"/>
      <c r="B23" s="37" t="s">
        <v>19</v>
      </c>
      <c r="C23" s="12">
        <v>8</v>
      </c>
      <c r="D23" s="8">
        <v>556.20000000000005</v>
      </c>
      <c r="E23" s="34"/>
      <c r="F23" s="75"/>
      <c r="G23" s="77"/>
      <c r="H23" s="24" t="s">
        <v>38</v>
      </c>
      <c r="I23" s="6" t="s">
        <v>40</v>
      </c>
      <c r="J23" s="24" t="s">
        <v>38</v>
      </c>
      <c r="K23" s="6" t="s">
        <v>40</v>
      </c>
      <c r="L23" s="24" t="s">
        <v>38</v>
      </c>
      <c r="M23" s="6" t="s">
        <v>40</v>
      </c>
      <c r="N23" s="24" t="s">
        <v>38</v>
      </c>
      <c r="O23" s="6" t="s">
        <v>40</v>
      </c>
      <c r="P23" s="24" t="s">
        <v>38</v>
      </c>
      <c r="Q23" s="6" t="s">
        <v>40</v>
      </c>
      <c r="R23" s="24" t="s">
        <v>38</v>
      </c>
      <c r="S23" s="6" t="s">
        <v>40</v>
      </c>
      <c r="T23" s="24" t="s">
        <v>38</v>
      </c>
      <c r="U23" s="6" t="s">
        <v>40</v>
      </c>
      <c r="V23" s="24" t="s">
        <v>38</v>
      </c>
      <c r="W23" s="6" t="s">
        <v>40</v>
      </c>
      <c r="X23" s="24" t="s">
        <v>38</v>
      </c>
      <c r="Y23" s="6" t="s">
        <v>40</v>
      </c>
      <c r="Z23" s="24" t="s">
        <v>38</v>
      </c>
      <c r="AA23" s="25" t="s">
        <v>40</v>
      </c>
    </row>
    <row r="24" spans="1:27" ht="18" customHeight="1" x14ac:dyDescent="0.25">
      <c r="A24" s="2" t="s">
        <v>20</v>
      </c>
      <c r="B24" s="7" t="s">
        <v>13</v>
      </c>
      <c r="C24" s="12">
        <v>9</v>
      </c>
      <c r="D24" s="8">
        <v>126.6</v>
      </c>
      <c r="E24" s="35"/>
      <c r="F24" s="26">
        <v>1</v>
      </c>
      <c r="G24" s="32">
        <f>D16-I24</f>
        <v>367.92130973016174</v>
      </c>
      <c r="H24" s="22">
        <f>SUM(J24,L24,N24,P24,R24,T24,V24,X24,Z24)</f>
        <v>316.9299181418649</v>
      </c>
      <c r="I24" s="21">
        <f>SUM(K24,M24,O24,Q24,S24,U24,W24,Y24,AA24)</f>
        <v>5070.8786902698384</v>
      </c>
      <c r="J24" s="22">
        <v>0</v>
      </c>
      <c r="K24" s="21">
        <f>J24*G3</f>
        <v>0</v>
      </c>
      <c r="L24" s="22">
        <v>0</v>
      </c>
      <c r="M24" s="21">
        <f>L24*H3</f>
        <v>0</v>
      </c>
      <c r="N24" s="22">
        <v>316.9299181418649</v>
      </c>
      <c r="O24" s="21">
        <f>N24*I3</f>
        <v>5070.8786902698384</v>
      </c>
      <c r="P24" s="22">
        <v>0</v>
      </c>
      <c r="Q24" s="21">
        <f>P24*J3</f>
        <v>0</v>
      </c>
      <c r="R24" s="22"/>
      <c r="S24" s="21"/>
      <c r="T24" s="22">
        <v>0</v>
      </c>
      <c r="U24" s="21">
        <f>T24*L3</f>
        <v>0</v>
      </c>
      <c r="V24" s="22">
        <v>0</v>
      </c>
      <c r="W24" s="21">
        <f>V24*M3</f>
        <v>0</v>
      </c>
      <c r="X24" s="22">
        <v>0</v>
      </c>
      <c r="Y24" s="21">
        <f>X24*N3</f>
        <v>0</v>
      </c>
      <c r="Z24" s="22">
        <v>0</v>
      </c>
      <c r="AA24" s="23">
        <f>Z24*O3</f>
        <v>0</v>
      </c>
    </row>
    <row r="25" spans="1:27" ht="18" customHeight="1" x14ac:dyDescent="0.25">
      <c r="A25" s="63" t="s">
        <v>21</v>
      </c>
      <c r="B25" s="37" t="s">
        <v>13</v>
      </c>
      <c r="C25" s="12">
        <v>10</v>
      </c>
      <c r="D25" s="8">
        <v>2129.4</v>
      </c>
      <c r="E25" s="35"/>
      <c r="F25" s="16">
        <v>2</v>
      </c>
      <c r="G25" s="30">
        <f t="shared" ref="G25:G40" si="0">D17-I25</f>
        <v>0</v>
      </c>
      <c r="H25" s="13">
        <f t="shared" ref="H25:I40" si="1">SUM(J25,L25,N25,P25,R25,T25,V25,X25,Z25)</f>
        <v>70.60526315789474</v>
      </c>
      <c r="I25" s="8">
        <f t="shared" si="1"/>
        <v>1341.5</v>
      </c>
      <c r="J25" s="13"/>
      <c r="K25" s="8"/>
      <c r="L25" s="13"/>
      <c r="M25" s="8"/>
      <c r="N25" s="13">
        <v>0</v>
      </c>
      <c r="O25" s="8">
        <f t="shared" ref="O25:O40" si="2">N25*I4</f>
        <v>0</v>
      </c>
      <c r="P25" s="13">
        <v>0</v>
      </c>
      <c r="Q25" s="8">
        <f t="shared" ref="Q25:Q38" si="3">P25*J4</f>
        <v>0</v>
      </c>
      <c r="R25" s="13">
        <v>70.60526315789474</v>
      </c>
      <c r="S25" s="8">
        <f>R25*K4</f>
        <v>1341.5</v>
      </c>
      <c r="T25" s="13">
        <v>0</v>
      </c>
      <c r="U25" s="8">
        <f t="shared" ref="U25:U38" si="4">T25*L4</f>
        <v>0</v>
      </c>
      <c r="V25" s="13">
        <v>0</v>
      </c>
      <c r="W25" s="8">
        <f t="shared" ref="W25:W38" si="5">V25*M4</f>
        <v>0</v>
      </c>
      <c r="X25" s="13">
        <v>0</v>
      </c>
      <c r="Y25" s="8">
        <f t="shared" ref="Y25:Y38" si="6">X25*N4</f>
        <v>0</v>
      </c>
      <c r="Z25" s="13">
        <v>0</v>
      </c>
      <c r="AA25" s="17">
        <f t="shared" ref="AA25:AA38" si="7">Z25*O4</f>
        <v>0</v>
      </c>
    </row>
    <row r="26" spans="1:27" ht="18" customHeight="1" x14ac:dyDescent="0.25">
      <c r="A26" s="64"/>
      <c r="B26" s="37" t="s">
        <v>16</v>
      </c>
      <c r="C26" s="12">
        <v>11</v>
      </c>
      <c r="D26" s="8">
        <v>881.6</v>
      </c>
      <c r="E26" s="35"/>
      <c r="F26" s="16">
        <v>3</v>
      </c>
      <c r="G26" s="30">
        <f t="shared" si="0"/>
        <v>0</v>
      </c>
      <c r="H26" s="13">
        <f t="shared" si="1"/>
        <v>143.75595006936945</v>
      </c>
      <c r="I26" s="8">
        <f t="shared" si="1"/>
        <v>2697.1</v>
      </c>
      <c r="J26" s="13">
        <v>0</v>
      </c>
      <c r="K26" s="8">
        <f t="shared" ref="K26:K38" si="8">J26*G5</f>
        <v>0</v>
      </c>
      <c r="L26" s="13">
        <v>36.497632917116697</v>
      </c>
      <c r="M26" s="8">
        <f t="shared" ref="M26:M39" si="9">L26*H5</f>
        <v>766.45029125945064</v>
      </c>
      <c r="N26" s="13">
        <v>107.25831715225274</v>
      </c>
      <c r="O26" s="8">
        <f t="shared" si="2"/>
        <v>1930.6497087405494</v>
      </c>
      <c r="P26" s="13">
        <v>0</v>
      </c>
      <c r="Q26" s="8">
        <f t="shared" si="3"/>
        <v>0</v>
      </c>
      <c r="R26" s="13"/>
      <c r="S26" s="8"/>
      <c r="T26" s="13">
        <v>0</v>
      </c>
      <c r="U26" s="8">
        <f t="shared" si="4"/>
        <v>0</v>
      </c>
      <c r="V26" s="13">
        <v>0</v>
      </c>
      <c r="W26" s="8">
        <f t="shared" si="5"/>
        <v>0</v>
      </c>
      <c r="X26" s="13">
        <v>0</v>
      </c>
      <c r="Y26" s="8">
        <f t="shared" si="6"/>
        <v>0</v>
      </c>
      <c r="Z26" s="13">
        <v>0</v>
      </c>
      <c r="AA26" s="17">
        <f t="shared" si="7"/>
        <v>0</v>
      </c>
    </row>
    <row r="27" spans="1:27" ht="18" customHeight="1" x14ac:dyDescent="0.25">
      <c r="A27" s="2" t="s">
        <v>22</v>
      </c>
      <c r="B27" s="37" t="s">
        <v>13</v>
      </c>
      <c r="C27" s="12">
        <v>12</v>
      </c>
      <c r="D27" s="8">
        <v>4396.8</v>
      </c>
      <c r="E27" s="35"/>
      <c r="F27" s="16">
        <v>4</v>
      </c>
      <c r="G27" s="30">
        <f t="shared" si="0"/>
        <v>0</v>
      </c>
      <c r="H27" s="13">
        <f t="shared" si="1"/>
        <v>161.21250000000001</v>
      </c>
      <c r="I27" s="8">
        <f t="shared" si="1"/>
        <v>2579.4</v>
      </c>
      <c r="J27" s="13"/>
      <c r="K27" s="8"/>
      <c r="L27" s="13"/>
      <c r="M27" s="8"/>
      <c r="N27" s="13">
        <v>0</v>
      </c>
      <c r="O27" s="8">
        <f t="shared" si="2"/>
        <v>0</v>
      </c>
      <c r="P27" s="13">
        <v>161.21250000000001</v>
      </c>
      <c r="Q27" s="8">
        <f t="shared" si="3"/>
        <v>2579.4</v>
      </c>
      <c r="R27" s="13"/>
      <c r="S27" s="8"/>
      <c r="T27" s="13"/>
      <c r="U27" s="8"/>
      <c r="V27" s="13"/>
      <c r="W27" s="8"/>
      <c r="X27" s="13"/>
      <c r="Y27" s="8"/>
      <c r="Z27" s="13"/>
      <c r="AA27" s="17"/>
    </row>
    <row r="28" spans="1:27" ht="18" customHeight="1" x14ac:dyDescent="0.25">
      <c r="A28" s="63" t="s">
        <v>23</v>
      </c>
      <c r="B28" s="37" t="s">
        <v>13</v>
      </c>
      <c r="C28" s="12">
        <v>13</v>
      </c>
      <c r="D28" s="8">
        <v>5691.4</v>
      </c>
      <c r="E28" s="35"/>
      <c r="F28" s="16">
        <v>5</v>
      </c>
      <c r="G28" s="30">
        <f t="shared" si="0"/>
        <v>0</v>
      </c>
      <c r="H28" s="13">
        <f t="shared" si="1"/>
        <v>78.876470588235307</v>
      </c>
      <c r="I28" s="8">
        <f t="shared" si="1"/>
        <v>1340.9000000000003</v>
      </c>
      <c r="J28" s="13">
        <v>0</v>
      </c>
      <c r="K28" s="8">
        <f t="shared" si="8"/>
        <v>0</v>
      </c>
      <c r="L28" s="13">
        <v>0</v>
      </c>
      <c r="M28" s="8">
        <f t="shared" si="9"/>
        <v>0</v>
      </c>
      <c r="N28" s="13">
        <v>0</v>
      </c>
      <c r="O28" s="8">
        <f t="shared" si="2"/>
        <v>0</v>
      </c>
      <c r="P28" s="13">
        <v>78.876470588235307</v>
      </c>
      <c r="Q28" s="8">
        <f t="shared" si="3"/>
        <v>1340.9000000000003</v>
      </c>
      <c r="R28" s="13"/>
      <c r="S28" s="8"/>
      <c r="T28" s="13">
        <v>0</v>
      </c>
      <c r="U28" s="8">
        <f t="shared" si="4"/>
        <v>0</v>
      </c>
      <c r="V28" s="13">
        <v>0</v>
      </c>
      <c r="W28" s="8">
        <f t="shared" si="5"/>
        <v>0</v>
      </c>
      <c r="X28" s="13">
        <v>0</v>
      </c>
      <c r="Y28" s="8">
        <f t="shared" si="6"/>
        <v>0</v>
      </c>
      <c r="Z28" s="13">
        <v>0</v>
      </c>
      <c r="AA28" s="17">
        <f t="shared" si="7"/>
        <v>0</v>
      </c>
    </row>
    <row r="29" spans="1:27" ht="18" customHeight="1" x14ac:dyDescent="0.25">
      <c r="A29" s="64"/>
      <c r="B29" s="37" t="s">
        <v>16</v>
      </c>
      <c r="C29" s="12">
        <v>14</v>
      </c>
      <c r="D29" s="8">
        <v>1482.6</v>
      </c>
      <c r="E29" s="35"/>
      <c r="F29" s="16">
        <v>6</v>
      </c>
      <c r="G29" s="30">
        <f t="shared" si="0"/>
        <v>0</v>
      </c>
      <c r="H29" s="13">
        <f t="shared" si="1"/>
        <v>66.02000000000001</v>
      </c>
      <c r="I29" s="8">
        <f t="shared" si="1"/>
        <v>1320.4</v>
      </c>
      <c r="J29" s="13">
        <v>0</v>
      </c>
      <c r="K29" s="8">
        <f t="shared" si="8"/>
        <v>0</v>
      </c>
      <c r="L29" s="13">
        <v>0</v>
      </c>
      <c r="M29" s="8">
        <f t="shared" si="9"/>
        <v>0</v>
      </c>
      <c r="N29" s="13">
        <v>0</v>
      </c>
      <c r="O29" s="8">
        <f t="shared" si="2"/>
        <v>0</v>
      </c>
      <c r="P29" s="13">
        <v>66.02000000000001</v>
      </c>
      <c r="Q29" s="8">
        <f t="shared" si="3"/>
        <v>1320.4</v>
      </c>
      <c r="R29" s="13"/>
      <c r="S29" s="8"/>
      <c r="T29" s="13"/>
      <c r="U29" s="8"/>
      <c r="V29" s="13"/>
      <c r="W29" s="8"/>
      <c r="X29" s="13"/>
      <c r="Y29" s="8"/>
      <c r="Z29" s="13"/>
      <c r="AA29" s="17"/>
    </row>
    <row r="30" spans="1:27" ht="18" customHeight="1" x14ac:dyDescent="0.25">
      <c r="A30" s="63" t="s">
        <v>24</v>
      </c>
      <c r="B30" s="37" t="s">
        <v>13</v>
      </c>
      <c r="C30" s="12">
        <v>15</v>
      </c>
      <c r="D30" s="8">
        <v>1564.3</v>
      </c>
      <c r="E30" s="35"/>
      <c r="F30" s="16">
        <v>7</v>
      </c>
      <c r="G30" s="30">
        <f t="shared" si="0"/>
        <v>0</v>
      </c>
      <c r="H30" s="13">
        <f t="shared" si="1"/>
        <v>120.04117647058824</v>
      </c>
      <c r="I30" s="8">
        <f t="shared" si="1"/>
        <v>2040.7</v>
      </c>
      <c r="J30" s="13">
        <v>0</v>
      </c>
      <c r="K30" s="8">
        <f t="shared" si="8"/>
        <v>0</v>
      </c>
      <c r="L30" s="13">
        <v>0</v>
      </c>
      <c r="M30" s="8">
        <f t="shared" si="9"/>
        <v>0</v>
      </c>
      <c r="N30" s="13">
        <v>0</v>
      </c>
      <c r="O30" s="8">
        <f t="shared" si="2"/>
        <v>0</v>
      </c>
      <c r="P30" s="13">
        <v>120.04117647058824</v>
      </c>
      <c r="Q30" s="8">
        <f t="shared" si="3"/>
        <v>2040.7</v>
      </c>
      <c r="R30" s="13"/>
      <c r="S30" s="8"/>
      <c r="T30" s="13">
        <v>0</v>
      </c>
      <c r="U30" s="8">
        <f t="shared" si="4"/>
        <v>0</v>
      </c>
      <c r="V30" s="13">
        <v>0</v>
      </c>
      <c r="W30" s="8">
        <f t="shared" si="5"/>
        <v>0</v>
      </c>
      <c r="X30" s="13">
        <v>0</v>
      </c>
      <c r="Y30" s="8">
        <f t="shared" si="6"/>
        <v>0</v>
      </c>
      <c r="Z30" s="13">
        <v>0</v>
      </c>
      <c r="AA30" s="17">
        <f t="shared" si="7"/>
        <v>0</v>
      </c>
    </row>
    <row r="31" spans="1:27" ht="18" customHeight="1" x14ac:dyDescent="0.25">
      <c r="A31" s="65"/>
      <c r="B31" s="37" t="s">
        <v>25</v>
      </c>
      <c r="C31" s="12">
        <v>16</v>
      </c>
      <c r="D31" s="8">
        <v>1520.4</v>
      </c>
      <c r="E31" s="35"/>
      <c r="F31" s="16">
        <v>8</v>
      </c>
      <c r="G31" s="30">
        <f t="shared" si="0"/>
        <v>556.20000000000005</v>
      </c>
      <c r="H31" s="13">
        <f t="shared" si="1"/>
        <v>0</v>
      </c>
      <c r="I31" s="8">
        <f t="shared" si="1"/>
        <v>0</v>
      </c>
      <c r="J31" s="13"/>
      <c r="K31" s="8"/>
      <c r="L31" s="13"/>
      <c r="M31" s="8"/>
      <c r="N31" s="13"/>
      <c r="O31" s="8"/>
      <c r="P31" s="13"/>
      <c r="Q31" s="8"/>
      <c r="R31" s="13"/>
      <c r="S31" s="8"/>
      <c r="T31" s="13">
        <v>0</v>
      </c>
      <c r="U31" s="8">
        <f t="shared" si="4"/>
        <v>0</v>
      </c>
      <c r="V31" s="13">
        <v>0</v>
      </c>
      <c r="W31" s="8">
        <f t="shared" si="5"/>
        <v>0</v>
      </c>
      <c r="X31" s="13">
        <v>0</v>
      </c>
      <c r="Y31" s="8">
        <f t="shared" si="6"/>
        <v>0</v>
      </c>
      <c r="Z31" s="13">
        <v>0</v>
      </c>
      <c r="AA31" s="17">
        <f t="shared" si="7"/>
        <v>0</v>
      </c>
    </row>
    <row r="32" spans="1:27" ht="18" customHeight="1" thickBot="1" x14ac:dyDescent="0.3">
      <c r="A32" s="66"/>
      <c r="B32" s="5" t="s">
        <v>26</v>
      </c>
      <c r="C32" s="5">
        <v>17</v>
      </c>
      <c r="D32" s="9">
        <v>70.2</v>
      </c>
      <c r="E32" s="35"/>
      <c r="F32" s="16">
        <v>9</v>
      </c>
      <c r="G32" s="30">
        <f t="shared" si="0"/>
        <v>0</v>
      </c>
      <c r="H32" s="13">
        <f t="shared" si="1"/>
        <v>7.9124999999999996</v>
      </c>
      <c r="I32" s="8">
        <f t="shared" si="1"/>
        <v>126.6</v>
      </c>
      <c r="J32" s="13"/>
      <c r="K32" s="8"/>
      <c r="L32" s="13">
        <v>0</v>
      </c>
      <c r="M32" s="8">
        <f t="shared" si="9"/>
        <v>0</v>
      </c>
      <c r="N32" s="13">
        <v>0</v>
      </c>
      <c r="O32" s="8">
        <f t="shared" si="2"/>
        <v>0</v>
      </c>
      <c r="P32" s="13">
        <v>7.9124999999999996</v>
      </c>
      <c r="Q32" s="8">
        <f t="shared" si="3"/>
        <v>126.6</v>
      </c>
      <c r="R32" s="13"/>
      <c r="S32" s="8"/>
      <c r="T32" s="13">
        <v>0</v>
      </c>
      <c r="U32" s="8">
        <f t="shared" si="4"/>
        <v>0</v>
      </c>
      <c r="V32" s="13">
        <v>0</v>
      </c>
      <c r="W32" s="8">
        <f t="shared" si="5"/>
        <v>0</v>
      </c>
      <c r="X32" s="13">
        <v>0</v>
      </c>
      <c r="Y32" s="8">
        <f t="shared" si="6"/>
        <v>0</v>
      </c>
      <c r="Z32" s="13">
        <v>0</v>
      </c>
      <c r="AA32" s="17">
        <f t="shared" si="7"/>
        <v>0</v>
      </c>
    </row>
    <row r="33" spans="2:27" ht="18" customHeight="1" x14ac:dyDescent="0.25">
      <c r="B33" s="34"/>
      <c r="C33" s="33"/>
      <c r="D33" s="33"/>
      <c r="E33" s="35"/>
      <c r="F33" s="16">
        <v>10</v>
      </c>
      <c r="G33" s="30">
        <f t="shared" si="0"/>
        <v>0</v>
      </c>
      <c r="H33" s="13">
        <f t="shared" si="1"/>
        <v>122.61791611381393</v>
      </c>
      <c r="I33" s="8">
        <f t="shared" si="1"/>
        <v>2129.4</v>
      </c>
      <c r="J33" s="13">
        <v>0</v>
      </c>
      <c r="K33" s="8">
        <f t="shared" si="8"/>
        <v>0</v>
      </c>
      <c r="L33" s="13">
        <v>24.685826330532262</v>
      </c>
      <c r="M33" s="8">
        <f t="shared" si="9"/>
        <v>518.40235294117747</v>
      </c>
      <c r="N33" s="13">
        <v>-3.5527136788005009E-15</v>
      </c>
      <c r="O33" s="8">
        <f t="shared" si="2"/>
        <v>-6.0396132539608516E-14</v>
      </c>
      <c r="P33" s="13">
        <v>83.237352941176425</v>
      </c>
      <c r="Q33" s="8">
        <f t="shared" si="3"/>
        <v>1331.7976470588228</v>
      </c>
      <c r="R33" s="13">
        <v>14.694736842105257</v>
      </c>
      <c r="S33" s="8">
        <f>R33*K12</f>
        <v>279.19999999999987</v>
      </c>
      <c r="T33" s="13">
        <v>0</v>
      </c>
      <c r="U33" s="8">
        <f t="shared" si="4"/>
        <v>0</v>
      </c>
      <c r="V33" s="13">
        <v>0</v>
      </c>
      <c r="W33" s="8">
        <f t="shared" si="5"/>
        <v>0</v>
      </c>
      <c r="X33" s="13">
        <v>0</v>
      </c>
      <c r="Y33" s="8">
        <f t="shared" si="6"/>
        <v>0</v>
      </c>
      <c r="Z33" s="13">
        <v>0</v>
      </c>
      <c r="AA33" s="17">
        <f t="shared" si="7"/>
        <v>0</v>
      </c>
    </row>
    <row r="34" spans="2:27" ht="18" customHeight="1" x14ac:dyDescent="0.25">
      <c r="B34" s="34"/>
      <c r="C34" s="33"/>
      <c r="D34" s="33">
        <f>SUM(D4:D12)</f>
        <v>2156.1000000000004</v>
      </c>
      <c r="E34" s="35"/>
      <c r="F34" s="16">
        <v>11</v>
      </c>
      <c r="G34" s="30">
        <f t="shared" si="0"/>
        <v>0</v>
      </c>
      <c r="H34" s="13">
        <f t="shared" si="1"/>
        <v>51.858823529411765</v>
      </c>
      <c r="I34" s="8">
        <f t="shared" si="1"/>
        <v>881.6</v>
      </c>
      <c r="J34" s="13"/>
      <c r="K34" s="8"/>
      <c r="L34" s="13"/>
      <c r="M34" s="8"/>
      <c r="N34" s="13">
        <v>51.858823529411765</v>
      </c>
      <c r="O34" s="8">
        <f t="shared" si="2"/>
        <v>881.6</v>
      </c>
      <c r="P34" s="13">
        <v>0</v>
      </c>
      <c r="Q34" s="8">
        <f t="shared" si="3"/>
        <v>0</v>
      </c>
      <c r="R34" s="13"/>
      <c r="S34" s="8"/>
      <c r="T34" s="13"/>
      <c r="U34" s="8"/>
      <c r="V34" s="13"/>
      <c r="W34" s="8"/>
      <c r="X34" s="13"/>
      <c r="Y34" s="8"/>
      <c r="Z34" s="13"/>
      <c r="AA34" s="17"/>
    </row>
    <row r="35" spans="2:27" ht="18" customHeight="1" x14ac:dyDescent="0.25">
      <c r="B35" s="33"/>
      <c r="C35" s="33"/>
      <c r="D35" s="33"/>
      <c r="E35" s="35"/>
      <c r="F35" s="16">
        <v>12</v>
      </c>
      <c r="G35" s="30">
        <f t="shared" si="0"/>
        <v>0</v>
      </c>
      <c r="H35" s="13">
        <f t="shared" si="1"/>
        <v>331.82804545454547</v>
      </c>
      <c r="I35" s="8">
        <f t="shared" si="1"/>
        <v>4396.8000000000011</v>
      </c>
      <c r="J35" s="13">
        <v>5.739090909090983</v>
      </c>
      <c r="K35" s="8">
        <f t="shared" si="8"/>
        <v>120.52090909091064</v>
      </c>
      <c r="L35" s="13">
        <v>11.088954545454506</v>
      </c>
      <c r="M35" s="8">
        <f t="shared" si="9"/>
        <v>221.77909090909012</v>
      </c>
      <c r="N35" s="13">
        <v>0</v>
      </c>
      <c r="O35" s="8">
        <f t="shared" si="2"/>
        <v>0</v>
      </c>
      <c r="P35" s="13">
        <v>0</v>
      </c>
      <c r="Q35" s="8">
        <f t="shared" si="3"/>
        <v>0</v>
      </c>
      <c r="R35" s="13"/>
      <c r="S35" s="8"/>
      <c r="T35" s="13">
        <v>91.5</v>
      </c>
      <c r="U35" s="8">
        <f t="shared" si="4"/>
        <v>1372.5</v>
      </c>
      <c r="V35" s="13">
        <v>0</v>
      </c>
      <c r="W35" s="8">
        <f t="shared" si="5"/>
        <v>0</v>
      </c>
      <c r="X35" s="13">
        <v>0</v>
      </c>
      <c r="Y35" s="8">
        <f t="shared" si="6"/>
        <v>0</v>
      </c>
      <c r="Z35" s="13">
        <v>223.5</v>
      </c>
      <c r="AA35" s="17">
        <f t="shared" si="7"/>
        <v>2682</v>
      </c>
    </row>
    <row r="36" spans="2:27" ht="18" customHeight="1" x14ac:dyDescent="0.25">
      <c r="B36" s="34"/>
      <c r="C36" s="33"/>
      <c r="D36" s="33"/>
      <c r="E36" s="35"/>
      <c r="F36" s="16">
        <v>13</v>
      </c>
      <c r="G36" s="30">
        <f t="shared" si="0"/>
        <v>0</v>
      </c>
      <c r="H36" s="13">
        <f t="shared" si="1"/>
        <v>457.56999999999994</v>
      </c>
      <c r="I36" s="8">
        <f t="shared" si="1"/>
        <v>5691.3999999999978</v>
      </c>
      <c r="J36" s="13">
        <v>25.069999999999915</v>
      </c>
      <c r="K36" s="8">
        <f t="shared" si="8"/>
        <v>501.39999999999827</v>
      </c>
      <c r="L36" s="13">
        <v>-3.5527136788005009E-15</v>
      </c>
      <c r="M36" s="8">
        <f t="shared" si="9"/>
        <v>-7.460698725481052E-14</v>
      </c>
      <c r="N36" s="13">
        <v>1.7763568394002505E-15</v>
      </c>
      <c r="O36" s="8">
        <f t="shared" si="2"/>
        <v>2.8421709430404007E-14</v>
      </c>
      <c r="P36" s="13">
        <v>0</v>
      </c>
      <c r="Q36" s="8">
        <f t="shared" si="3"/>
        <v>0</v>
      </c>
      <c r="R36" s="13">
        <v>0</v>
      </c>
      <c r="S36" s="8">
        <f t="shared" ref="S36" si="10">R36*K15</f>
        <v>0</v>
      </c>
      <c r="T36" s="13">
        <v>0</v>
      </c>
      <c r="U36" s="8">
        <f t="shared" si="4"/>
        <v>0</v>
      </c>
      <c r="V36" s="13">
        <v>0</v>
      </c>
      <c r="W36" s="8">
        <f t="shared" si="5"/>
        <v>0</v>
      </c>
      <c r="X36" s="13">
        <v>432.5</v>
      </c>
      <c r="Y36" s="8">
        <f t="shared" si="6"/>
        <v>5190</v>
      </c>
      <c r="Z36" s="13">
        <v>-7.1054273576010019E-15</v>
      </c>
      <c r="AA36" s="17">
        <f t="shared" si="7"/>
        <v>-8.5265128291212022E-14</v>
      </c>
    </row>
    <row r="37" spans="2:27" ht="18" customHeight="1" x14ac:dyDescent="0.25">
      <c r="B37" s="34"/>
      <c r="C37" s="33"/>
      <c r="D37" s="33"/>
      <c r="E37" s="35"/>
      <c r="F37" s="16">
        <v>14</v>
      </c>
      <c r="G37" s="30">
        <f t="shared" si="0"/>
        <v>0</v>
      </c>
      <c r="H37" s="13">
        <f t="shared" si="1"/>
        <v>67.390909090909105</v>
      </c>
      <c r="I37" s="8">
        <f t="shared" si="1"/>
        <v>1482.6000000000004</v>
      </c>
      <c r="J37" s="13">
        <v>67.390909090909105</v>
      </c>
      <c r="K37" s="8">
        <f t="shared" si="8"/>
        <v>1482.6000000000004</v>
      </c>
      <c r="L37" s="13">
        <v>-8.8817841970012523E-16</v>
      </c>
      <c r="M37" s="8">
        <f t="shared" si="9"/>
        <v>-2.2204460492503131E-14</v>
      </c>
      <c r="N37" s="13">
        <v>0</v>
      </c>
      <c r="O37" s="8">
        <f t="shared" si="2"/>
        <v>0</v>
      </c>
      <c r="P37" s="13">
        <v>0</v>
      </c>
      <c r="Q37" s="8">
        <f t="shared" si="3"/>
        <v>0</v>
      </c>
      <c r="R37" s="13"/>
      <c r="S37" s="8"/>
      <c r="T37" s="13"/>
      <c r="U37" s="8"/>
      <c r="V37" s="13"/>
      <c r="W37" s="8"/>
      <c r="X37" s="13"/>
      <c r="Y37" s="8"/>
      <c r="Z37" s="13"/>
      <c r="AA37" s="17"/>
    </row>
    <row r="38" spans="2:27" ht="18" customHeight="1" x14ac:dyDescent="0.25">
      <c r="B38" s="34"/>
      <c r="C38" s="33"/>
      <c r="D38" s="33"/>
      <c r="E38" s="35"/>
      <c r="F38" s="16">
        <v>15</v>
      </c>
      <c r="G38" s="30">
        <f t="shared" si="0"/>
        <v>0</v>
      </c>
      <c r="H38" s="13">
        <f t="shared" si="1"/>
        <v>104.35294117647058</v>
      </c>
      <c r="I38" s="8">
        <f t="shared" si="1"/>
        <v>1564.3000000000002</v>
      </c>
      <c r="J38" s="13">
        <v>0</v>
      </c>
      <c r="K38" s="8">
        <f t="shared" si="8"/>
        <v>0</v>
      </c>
      <c r="L38" s="13"/>
      <c r="M38" s="8"/>
      <c r="N38" s="13">
        <v>34.452941176470574</v>
      </c>
      <c r="O38" s="8">
        <f t="shared" si="2"/>
        <v>585.69999999999982</v>
      </c>
      <c r="P38" s="13">
        <v>0</v>
      </c>
      <c r="Q38" s="8">
        <f t="shared" si="3"/>
        <v>0</v>
      </c>
      <c r="R38" s="13"/>
      <c r="S38" s="8"/>
      <c r="T38" s="13">
        <v>7.1054273576010019E-15</v>
      </c>
      <c r="U38" s="8">
        <f t="shared" si="4"/>
        <v>1.0658141036401503E-13</v>
      </c>
      <c r="V38" s="13">
        <v>69.900000000000006</v>
      </c>
      <c r="W38" s="8">
        <f t="shared" si="5"/>
        <v>978.60000000000014</v>
      </c>
      <c r="X38" s="13">
        <v>0</v>
      </c>
      <c r="Y38" s="8">
        <f t="shared" si="6"/>
        <v>0</v>
      </c>
      <c r="Z38" s="13">
        <v>0</v>
      </c>
      <c r="AA38" s="17">
        <f t="shared" si="7"/>
        <v>0</v>
      </c>
    </row>
    <row r="39" spans="2:27" ht="18" customHeight="1" x14ac:dyDescent="0.25">
      <c r="B39" s="34"/>
      <c r="C39" s="33"/>
      <c r="D39" s="33"/>
      <c r="E39" s="35"/>
      <c r="F39" s="16">
        <v>16</v>
      </c>
      <c r="G39" s="30">
        <f t="shared" si="0"/>
        <v>0</v>
      </c>
      <c r="H39" s="13">
        <f t="shared" si="1"/>
        <v>52.427586206896557</v>
      </c>
      <c r="I39" s="8">
        <f t="shared" si="1"/>
        <v>1520.4</v>
      </c>
      <c r="J39" s="13"/>
      <c r="K39" s="8"/>
      <c r="L39" s="13">
        <v>52.427586206896557</v>
      </c>
      <c r="M39" s="8">
        <f t="shared" si="9"/>
        <v>1520.4</v>
      </c>
      <c r="N39" s="13">
        <v>0</v>
      </c>
      <c r="O39" s="8">
        <f t="shared" si="2"/>
        <v>0</v>
      </c>
      <c r="P39" s="13"/>
      <c r="Q39" s="8"/>
      <c r="R39" s="13"/>
      <c r="S39" s="8"/>
      <c r="T39" s="13"/>
      <c r="U39" s="8"/>
      <c r="V39" s="13"/>
      <c r="W39" s="8"/>
      <c r="X39" s="13"/>
      <c r="Y39" s="8"/>
      <c r="Z39" s="13"/>
      <c r="AA39" s="17"/>
    </row>
    <row r="40" spans="2:27" ht="18" customHeight="1" thickBot="1" x14ac:dyDescent="0.3">
      <c r="B40" s="34"/>
      <c r="C40" s="33"/>
      <c r="D40" s="33"/>
      <c r="E40" s="35"/>
      <c r="F40" s="29">
        <v>17</v>
      </c>
      <c r="G40" s="31">
        <f t="shared" si="0"/>
        <v>0</v>
      </c>
      <c r="H40" s="14">
        <f t="shared" si="1"/>
        <v>2.7</v>
      </c>
      <c r="I40" s="15">
        <f t="shared" si="1"/>
        <v>70.2</v>
      </c>
      <c r="J40" s="14"/>
      <c r="K40" s="15"/>
      <c r="L40" s="14"/>
      <c r="M40" s="15"/>
      <c r="N40" s="14">
        <v>2.7</v>
      </c>
      <c r="O40" s="15">
        <f t="shared" si="2"/>
        <v>70.2</v>
      </c>
      <c r="P40" s="14"/>
      <c r="Q40" s="15"/>
      <c r="R40" s="14"/>
      <c r="S40" s="15"/>
      <c r="T40" s="14"/>
      <c r="U40" s="15"/>
      <c r="V40" s="14"/>
      <c r="W40" s="15"/>
      <c r="X40" s="14"/>
      <c r="Y40" s="15"/>
      <c r="Z40" s="14"/>
      <c r="AA40" s="18"/>
    </row>
    <row r="41" spans="2:27" ht="18" customHeight="1" thickTop="1" thickBot="1" x14ac:dyDescent="0.3">
      <c r="F41" s="67" t="s">
        <v>39</v>
      </c>
      <c r="G41" s="68"/>
      <c r="H41" s="19">
        <f>SUM(H24:H40)</f>
        <v>2156.1</v>
      </c>
      <c r="I41" s="28">
        <f t="shared" ref="I41:AA41" si="11">SUM(I24:I40)</f>
        <v>34254.17869026983</v>
      </c>
      <c r="J41" s="19">
        <f t="shared" si="11"/>
        <v>98.2</v>
      </c>
      <c r="K41" s="19">
        <f t="shared" si="11"/>
        <v>2104.5209090909093</v>
      </c>
      <c r="L41" s="19">
        <f t="shared" si="11"/>
        <v>124.70000000000002</v>
      </c>
      <c r="M41" s="19">
        <f t="shared" si="11"/>
        <v>3027.0317351097183</v>
      </c>
      <c r="N41" s="19">
        <f t="shared" si="11"/>
        <v>513.20000000000005</v>
      </c>
      <c r="O41" s="19">
        <f t="shared" si="11"/>
        <v>8539.028399010389</v>
      </c>
      <c r="P41" s="19">
        <f t="shared" si="11"/>
        <v>517.30000000000007</v>
      </c>
      <c r="Q41" s="19">
        <f t="shared" si="11"/>
        <v>8739.7976470588237</v>
      </c>
      <c r="R41" s="19">
        <f t="shared" si="11"/>
        <v>85.3</v>
      </c>
      <c r="S41" s="19">
        <f t="shared" si="11"/>
        <v>1620.6999999999998</v>
      </c>
      <c r="T41" s="19">
        <f t="shared" si="11"/>
        <v>91.5</v>
      </c>
      <c r="U41" s="19">
        <f t="shared" si="11"/>
        <v>1372.5</v>
      </c>
      <c r="V41" s="19">
        <f t="shared" si="11"/>
        <v>69.900000000000006</v>
      </c>
      <c r="W41" s="19">
        <f t="shared" si="11"/>
        <v>978.60000000000014</v>
      </c>
      <c r="X41" s="19">
        <f t="shared" si="11"/>
        <v>432.5</v>
      </c>
      <c r="Y41" s="19">
        <f t="shared" si="11"/>
        <v>5190</v>
      </c>
      <c r="Z41" s="19">
        <f t="shared" si="11"/>
        <v>223.5</v>
      </c>
      <c r="AA41" s="20">
        <f t="shared" si="11"/>
        <v>2682</v>
      </c>
    </row>
    <row r="42" spans="2:27" ht="15.75" thickTop="1" x14ac:dyDescent="0.25"/>
    <row r="45" spans="2:27" x14ac:dyDescent="0.25">
      <c r="J45" s="27">
        <f>SUM(J24,J26,J28:J30,J33,J35:J38,L24,L26,L28:L30,L32:L33,L35:L37,L39,N24:N30,N32:N40,P24:P30,P32:P38,R25,R33,R36,T24:T26,T28,T30:T33,T35:T36,T38,V24:V26,V28,V30:V33,V35:V36,V38,X24:X26,X28,X30:X33,X35:X36,X38,Z24:Z26,Z28,Z30:Z33,Z35:Z36,Z38)</f>
        <v>2156.1</v>
      </c>
    </row>
  </sheetData>
  <mergeCells count="27">
    <mergeCell ref="A25:A26"/>
    <mergeCell ref="A28:A29"/>
    <mergeCell ref="A30:A32"/>
    <mergeCell ref="F41:G41"/>
    <mergeCell ref="N22:O22"/>
    <mergeCell ref="A16:A17"/>
    <mergeCell ref="A18:A19"/>
    <mergeCell ref="A20:A21"/>
    <mergeCell ref="F21:AA21"/>
    <mergeCell ref="A22:A23"/>
    <mergeCell ref="F22:F23"/>
    <mergeCell ref="G22:G23"/>
    <mergeCell ref="H22:I22"/>
    <mergeCell ref="J22:K22"/>
    <mergeCell ref="L22:M22"/>
    <mergeCell ref="Z22:AA22"/>
    <mergeCell ref="P22:Q22"/>
    <mergeCell ref="R22:S22"/>
    <mergeCell ref="T22:U22"/>
    <mergeCell ref="V22:W22"/>
    <mergeCell ref="X22:Y22"/>
    <mergeCell ref="A14:D14"/>
    <mergeCell ref="A1:D1"/>
    <mergeCell ref="F1:O1"/>
    <mergeCell ref="A2:A3"/>
    <mergeCell ref="B2:C2"/>
    <mergeCell ref="D2:D3"/>
  </mergeCells>
  <conditionalFormatting sqref="J24:J40 L24:L40 N24:N40 P24:P40 R24:R40 T24:T40 V24:V40 X24:X40 Z24:Z40">
    <cfRule type="cellIs" dxfId="6" priority="1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4"/>
  <sheetViews>
    <sheetView topLeftCell="A13" workbookViewId="0">
      <selection activeCell="A34" sqref="A34"/>
    </sheetView>
  </sheetViews>
  <sheetFormatPr defaultRowHeight="15" x14ac:dyDescent="0.25"/>
  <cols>
    <col min="1" max="1" width="14.7109375" customWidth="1"/>
    <col min="3" max="3" width="16" bestFit="1" customWidth="1"/>
    <col min="4" max="4" width="5.7109375" customWidth="1"/>
    <col min="5" max="5" width="14.7109375" customWidth="1"/>
    <col min="12" max="12" width="5.7109375" customWidth="1"/>
    <col min="13" max="13" width="14.7109375" customWidth="1"/>
    <col min="14" max="14" width="9.140625" customWidth="1"/>
    <col min="15" max="15" width="10.7109375" customWidth="1"/>
    <col min="17" max="17" width="10.7109375" customWidth="1"/>
    <col min="19" max="19" width="10.7109375" customWidth="1"/>
    <col min="21" max="21" width="10.7109375" customWidth="1"/>
    <col min="23" max="23" width="10.7109375" customWidth="1"/>
    <col min="25" max="25" width="10.7109375" customWidth="1"/>
    <col min="27" max="27" width="10.7109375" customWidth="1"/>
  </cols>
  <sheetData>
    <row r="1" spans="1:27" ht="18" customHeight="1" thickBot="1" x14ac:dyDescent="0.3">
      <c r="M1" s="82" t="s">
        <v>95</v>
      </c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4"/>
    </row>
    <row r="2" spans="1:27" ht="18" customHeight="1" x14ac:dyDescent="0.25">
      <c r="A2" s="79" t="s">
        <v>70</v>
      </c>
      <c r="B2" s="80"/>
      <c r="C2" s="81"/>
      <c r="E2" s="82" t="s">
        <v>78</v>
      </c>
      <c r="F2" s="83"/>
      <c r="G2" s="83"/>
      <c r="H2" s="83"/>
      <c r="I2" s="83"/>
      <c r="J2" s="83"/>
      <c r="K2" s="84"/>
      <c r="M2" s="89" t="s">
        <v>45</v>
      </c>
      <c r="N2" s="86" t="s">
        <v>39</v>
      </c>
      <c r="O2" s="86"/>
      <c r="P2" s="93" t="s">
        <v>72</v>
      </c>
      <c r="Q2" s="93"/>
      <c r="R2" s="86" t="s">
        <v>73</v>
      </c>
      <c r="S2" s="86"/>
      <c r="T2" s="93" t="s">
        <v>74</v>
      </c>
      <c r="U2" s="93"/>
      <c r="V2" s="93" t="s">
        <v>75</v>
      </c>
      <c r="W2" s="93"/>
      <c r="X2" s="86" t="s">
        <v>17</v>
      </c>
      <c r="Y2" s="86"/>
      <c r="Z2" s="86" t="s">
        <v>76</v>
      </c>
      <c r="AA2" s="88"/>
    </row>
    <row r="3" spans="1:27" ht="18" customHeight="1" x14ac:dyDescent="0.25">
      <c r="A3" s="2" t="s">
        <v>45</v>
      </c>
      <c r="B3" s="38" t="s">
        <v>66</v>
      </c>
      <c r="C3" s="3" t="s">
        <v>69</v>
      </c>
      <c r="E3" s="10" t="s">
        <v>45</v>
      </c>
      <c r="F3" s="7" t="s">
        <v>72</v>
      </c>
      <c r="G3" s="7" t="s">
        <v>73</v>
      </c>
      <c r="H3" s="7" t="s">
        <v>74</v>
      </c>
      <c r="I3" s="7" t="s">
        <v>75</v>
      </c>
      <c r="J3" s="7" t="s">
        <v>17</v>
      </c>
      <c r="K3" s="11" t="s">
        <v>76</v>
      </c>
      <c r="M3" s="89"/>
      <c r="N3" s="7" t="s">
        <v>38</v>
      </c>
      <c r="O3" s="7" t="s">
        <v>79</v>
      </c>
      <c r="P3" s="7" t="s">
        <v>38</v>
      </c>
      <c r="Q3" s="7" t="s">
        <v>79</v>
      </c>
      <c r="R3" s="7" t="s">
        <v>38</v>
      </c>
      <c r="S3" s="7" t="s">
        <v>79</v>
      </c>
      <c r="T3" s="7" t="s">
        <v>38</v>
      </c>
      <c r="U3" s="7" t="s">
        <v>79</v>
      </c>
      <c r="V3" s="7" t="s">
        <v>38</v>
      </c>
      <c r="W3" s="7" t="s">
        <v>79</v>
      </c>
      <c r="X3" s="7" t="s">
        <v>38</v>
      </c>
      <c r="Y3" s="7" t="s">
        <v>79</v>
      </c>
      <c r="Z3" s="7" t="s">
        <v>38</v>
      </c>
      <c r="AA3" s="11" t="s">
        <v>79</v>
      </c>
    </row>
    <row r="4" spans="1:27" ht="18" customHeight="1" x14ac:dyDescent="0.25">
      <c r="A4" s="39" t="s">
        <v>46</v>
      </c>
      <c r="B4" s="40">
        <v>2670</v>
      </c>
      <c r="C4" s="3" t="s">
        <v>67</v>
      </c>
      <c r="E4" s="56" t="s">
        <v>46</v>
      </c>
      <c r="F4" s="38">
        <v>164</v>
      </c>
      <c r="G4" s="38">
        <v>211</v>
      </c>
      <c r="H4" s="38">
        <v>215</v>
      </c>
      <c r="I4" s="38">
        <v>261</v>
      </c>
      <c r="J4" s="38">
        <v>172</v>
      </c>
      <c r="K4" s="3">
        <v>163</v>
      </c>
      <c r="M4" s="39" t="s">
        <v>46</v>
      </c>
      <c r="N4" s="40">
        <f>SUM(P4,R4,T4,V4,X4,Z4)</f>
        <v>2670</v>
      </c>
      <c r="O4" s="40">
        <f>SUM(Q4,S4,U4,W4,Y4,AA4)</f>
        <v>520570</v>
      </c>
      <c r="P4" s="40">
        <v>880</v>
      </c>
      <c r="Q4" s="40">
        <f>P4*F4</f>
        <v>144320</v>
      </c>
      <c r="R4" s="40">
        <v>0</v>
      </c>
      <c r="S4" s="40">
        <f>R4*G4</f>
        <v>0</v>
      </c>
      <c r="T4" s="40">
        <v>1590</v>
      </c>
      <c r="U4" s="40">
        <f>T4*H4</f>
        <v>341850</v>
      </c>
      <c r="V4" s="40">
        <v>0</v>
      </c>
      <c r="W4" s="40">
        <f>V4*I4</f>
        <v>0</v>
      </c>
      <c r="X4" s="40">
        <v>200</v>
      </c>
      <c r="Y4" s="40">
        <f>X4*J4</f>
        <v>34400</v>
      </c>
      <c r="Z4" s="40">
        <v>0</v>
      </c>
      <c r="AA4" s="47">
        <f>Z4*K4</f>
        <v>0</v>
      </c>
    </row>
    <row r="5" spans="1:27" ht="18" customHeight="1" x14ac:dyDescent="0.25">
      <c r="A5" s="39" t="s">
        <v>47</v>
      </c>
      <c r="B5" s="40">
        <v>1310</v>
      </c>
      <c r="C5" s="3" t="s">
        <v>67</v>
      </c>
      <c r="E5" s="56" t="s">
        <v>47</v>
      </c>
      <c r="F5" s="38">
        <v>155</v>
      </c>
      <c r="G5" s="38">
        <v>260</v>
      </c>
      <c r="H5" s="38">
        <v>359</v>
      </c>
      <c r="I5" s="38">
        <v>312</v>
      </c>
      <c r="J5" s="38">
        <v>300</v>
      </c>
      <c r="K5" s="3">
        <v>77</v>
      </c>
      <c r="M5" s="39" t="s">
        <v>47</v>
      </c>
      <c r="N5" s="40">
        <f t="shared" ref="N5:N23" si="0">SUM(P5,R5,T5,V5,X5,Z5)</f>
        <v>1310</v>
      </c>
      <c r="O5" s="40">
        <f t="shared" ref="O5:O23" si="1">SUM(Q5,S5,U5,W5,Y5,AA5)</f>
        <v>100870</v>
      </c>
      <c r="P5" s="40">
        <v>0</v>
      </c>
      <c r="Q5" s="40">
        <f t="shared" ref="Q5:Q7" si="2">P5*F5</f>
        <v>0</v>
      </c>
      <c r="R5" s="40">
        <v>0</v>
      </c>
      <c r="S5" s="40">
        <f t="shared" ref="S5:S8" si="3">R5*G5</f>
        <v>0</v>
      </c>
      <c r="T5" s="40">
        <v>0</v>
      </c>
      <c r="U5" s="40">
        <f t="shared" ref="U5:U7" si="4">T5*H5</f>
        <v>0</v>
      </c>
      <c r="V5" s="40">
        <v>0</v>
      </c>
      <c r="W5" s="40">
        <f t="shared" ref="W5:W7" si="5">V5*I5</f>
        <v>0</v>
      </c>
      <c r="X5" s="40">
        <v>0</v>
      </c>
      <c r="Y5" s="40">
        <f t="shared" ref="Y5:Y8" si="6">X5*J5</f>
        <v>0</v>
      </c>
      <c r="Z5" s="40">
        <v>1310</v>
      </c>
      <c r="AA5" s="47">
        <f t="shared" ref="AA5:AA23" si="7">Z5*K5</f>
        <v>100870</v>
      </c>
    </row>
    <row r="6" spans="1:27" ht="18" customHeight="1" x14ac:dyDescent="0.25">
      <c r="A6" s="39" t="s">
        <v>48</v>
      </c>
      <c r="B6" s="40">
        <v>3450</v>
      </c>
      <c r="C6" s="3" t="s">
        <v>67</v>
      </c>
      <c r="E6" s="56" t="s">
        <v>48</v>
      </c>
      <c r="F6" s="38">
        <v>190</v>
      </c>
      <c r="G6" s="38">
        <v>244</v>
      </c>
      <c r="H6" s="38">
        <v>326</v>
      </c>
      <c r="I6" s="38">
        <v>272</v>
      </c>
      <c r="J6" s="38">
        <v>268</v>
      </c>
      <c r="K6" s="3">
        <v>160</v>
      </c>
      <c r="M6" s="39" t="s">
        <v>48</v>
      </c>
      <c r="N6" s="40">
        <f t="shared" si="0"/>
        <v>3450</v>
      </c>
      <c r="O6" s="40">
        <f t="shared" si="1"/>
        <v>625420</v>
      </c>
      <c r="P6" s="40">
        <v>2410</v>
      </c>
      <c r="Q6" s="40">
        <f t="shared" si="2"/>
        <v>457900</v>
      </c>
      <c r="R6" s="40">
        <v>0</v>
      </c>
      <c r="S6" s="40">
        <f t="shared" si="3"/>
        <v>0</v>
      </c>
      <c r="T6" s="40">
        <v>0</v>
      </c>
      <c r="U6" s="40">
        <f t="shared" si="4"/>
        <v>0</v>
      </c>
      <c r="V6" s="40">
        <v>10</v>
      </c>
      <c r="W6" s="40">
        <f t="shared" si="5"/>
        <v>2720</v>
      </c>
      <c r="X6" s="40">
        <v>0</v>
      </c>
      <c r="Y6" s="40">
        <f t="shared" si="6"/>
        <v>0</v>
      </c>
      <c r="Z6" s="40">
        <v>1030</v>
      </c>
      <c r="AA6" s="47">
        <f t="shared" si="7"/>
        <v>164800</v>
      </c>
    </row>
    <row r="7" spans="1:27" ht="18" customHeight="1" x14ac:dyDescent="0.25">
      <c r="A7" s="39" t="s">
        <v>49</v>
      </c>
      <c r="B7" s="40">
        <v>4470</v>
      </c>
      <c r="C7" s="3" t="s">
        <v>67</v>
      </c>
      <c r="E7" s="56" t="s">
        <v>49</v>
      </c>
      <c r="F7" s="38">
        <v>200</v>
      </c>
      <c r="G7" s="38">
        <v>196</v>
      </c>
      <c r="H7" s="38">
        <v>251</v>
      </c>
      <c r="I7" s="38">
        <v>198</v>
      </c>
      <c r="J7" s="38">
        <v>324</v>
      </c>
      <c r="K7" s="3">
        <v>240</v>
      </c>
      <c r="M7" s="39" t="s">
        <v>49</v>
      </c>
      <c r="N7" s="40">
        <f t="shared" si="0"/>
        <v>4470</v>
      </c>
      <c r="O7" s="40">
        <f t="shared" si="1"/>
        <v>885060</v>
      </c>
      <c r="P7" s="40">
        <v>0</v>
      </c>
      <c r="Q7" s="40">
        <f t="shared" si="2"/>
        <v>0</v>
      </c>
      <c r="R7" s="40">
        <v>0</v>
      </c>
      <c r="S7" s="40">
        <f t="shared" si="3"/>
        <v>0</v>
      </c>
      <c r="T7" s="40">
        <v>0</v>
      </c>
      <c r="U7" s="40">
        <f t="shared" si="4"/>
        <v>0</v>
      </c>
      <c r="V7" s="40">
        <v>4470</v>
      </c>
      <c r="W7" s="40">
        <f t="shared" si="5"/>
        <v>885060</v>
      </c>
      <c r="X7" s="40">
        <v>0</v>
      </c>
      <c r="Y7" s="40">
        <f t="shared" si="6"/>
        <v>0</v>
      </c>
      <c r="Z7" s="40">
        <v>0</v>
      </c>
      <c r="AA7" s="47">
        <f t="shared" si="7"/>
        <v>0</v>
      </c>
    </row>
    <row r="8" spans="1:27" ht="18" customHeight="1" x14ac:dyDescent="0.25">
      <c r="A8" s="39" t="s">
        <v>50</v>
      </c>
      <c r="B8" s="40">
        <v>2500</v>
      </c>
      <c r="C8" s="3" t="s">
        <v>68</v>
      </c>
      <c r="E8" s="56" t="s">
        <v>50</v>
      </c>
      <c r="F8" s="38"/>
      <c r="G8" s="38">
        <v>150</v>
      </c>
      <c r="H8" s="38"/>
      <c r="I8" s="38"/>
      <c r="J8" s="38">
        <v>160</v>
      </c>
      <c r="K8" s="3">
        <v>240</v>
      </c>
      <c r="M8" s="48" t="s">
        <v>50</v>
      </c>
      <c r="N8" s="40">
        <f t="shared" si="0"/>
        <v>2500</v>
      </c>
      <c r="O8" s="40">
        <f t="shared" si="1"/>
        <v>400000</v>
      </c>
      <c r="P8" s="40"/>
      <c r="Q8" s="40"/>
      <c r="R8" s="40">
        <v>0</v>
      </c>
      <c r="S8" s="40">
        <f t="shared" si="3"/>
        <v>0</v>
      </c>
      <c r="T8" s="40"/>
      <c r="U8" s="40"/>
      <c r="V8" s="40"/>
      <c r="W8" s="40"/>
      <c r="X8" s="40">
        <v>2500</v>
      </c>
      <c r="Y8" s="40">
        <f t="shared" si="6"/>
        <v>400000</v>
      </c>
      <c r="Z8" s="40">
        <v>0</v>
      </c>
      <c r="AA8" s="47">
        <f t="shared" si="7"/>
        <v>0</v>
      </c>
    </row>
    <row r="9" spans="1:27" ht="18" customHeight="1" x14ac:dyDescent="0.25">
      <c r="A9" s="39" t="s">
        <v>51</v>
      </c>
      <c r="B9" s="40">
        <v>3450</v>
      </c>
      <c r="C9" s="3" t="s">
        <v>67</v>
      </c>
      <c r="E9" s="56" t="s">
        <v>51</v>
      </c>
      <c r="F9" s="38">
        <v>250</v>
      </c>
      <c r="G9" s="38"/>
      <c r="H9" s="38"/>
      <c r="I9" s="38"/>
      <c r="J9" s="38"/>
      <c r="K9" s="3">
        <v>305</v>
      </c>
      <c r="M9" s="39" t="s">
        <v>51</v>
      </c>
      <c r="N9" s="40">
        <f t="shared" si="0"/>
        <v>3450</v>
      </c>
      <c r="O9" s="40">
        <f t="shared" si="1"/>
        <v>862500</v>
      </c>
      <c r="P9" s="40">
        <v>3450</v>
      </c>
      <c r="Q9" s="40">
        <f t="shared" ref="Q9:Q14" si="8">P9*F9</f>
        <v>862500</v>
      </c>
      <c r="R9" s="40"/>
      <c r="S9" s="40"/>
      <c r="T9" s="40"/>
      <c r="U9" s="40"/>
      <c r="V9" s="40"/>
      <c r="W9" s="40"/>
      <c r="X9" s="40"/>
      <c r="Y9" s="40"/>
      <c r="Z9" s="40">
        <v>0</v>
      </c>
      <c r="AA9" s="47">
        <f t="shared" si="7"/>
        <v>0</v>
      </c>
    </row>
    <row r="10" spans="1:27" ht="18" customHeight="1" x14ac:dyDescent="0.25">
      <c r="A10" s="39" t="s">
        <v>52</v>
      </c>
      <c r="B10" s="40">
        <v>900</v>
      </c>
      <c r="C10" s="3" t="s">
        <v>67</v>
      </c>
      <c r="E10" s="56" t="s">
        <v>52</v>
      </c>
      <c r="F10" s="38">
        <v>150</v>
      </c>
      <c r="G10" s="38"/>
      <c r="H10" s="38"/>
      <c r="I10" s="38"/>
      <c r="J10" s="38"/>
      <c r="K10" s="3">
        <v>443</v>
      </c>
      <c r="M10" s="39" t="s">
        <v>52</v>
      </c>
      <c r="N10" s="40">
        <f t="shared" si="0"/>
        <v>900</v>
      </c>
      <c r="O10" s="40">
        <f t="shared" si="1"/>
        <v>135000</v>
      </c>
      <c r="P10" s="40">
        <v>900</v>
      </c>
      <c r="Q10" s="40">
        <f t="shared" si="8"/>
        <v>135000</v>
      </c>
      <c r="R10" s="40"/>
      <c r="S10" s="40"/>
      <c r="T10" s="40"/>
      <c r="U10" s="40"/>
      <c r="V10" s="40"/>
      <c r="W10" s="40"/>
      <c r="X10" s="40"/>
      <c r="Y10" s="40"/>
      <c r="Z10" s="40">
        <v>0</v>
      </c>
      <c r="AA10" s="47">
        <f t="shared" si="7"/>
        <v>0</v>
      </c>
    </row>
    <row r="11" spans="1:27" ht="18" customHeight="1" x14ac:dyDescent="0.25">
      <c r="A11" s="39" t="s">
        <v>53</v>
      </c>
      <c r="B11" s="40">
        <v>3450</v>
      </c>
      <c r="C11" s="3" t="s">
        <v>67</v>
      </c>
      <c r="E11" s="56" t="s">
        <v>53</v>
      </c>
      <c r="F11" s="38">
        <v>300</v>
      </c>
      <c r="G11" s="38"/>
      <c r="H11" s="38"/>
      <c r="I11" s="38"/>
      <c r="J11" s="38"/>
      <c r="K11" s="3">
        <v>177</v>
      </c>
      <c r="M11" s="39" t="s">
        <v>53</v>
      </c>
      <c r="N11" s="40">
        <f t="shared" si="0"/>
        <v>3450</v>
      </c>
      <c r="O11" s="40">
        <f t="shared" si="1"/>
        <v>610650</v>
      </c>
      <c r="P11" s="40">
        <v>0</v>
      </c>
      <c r="Q11" s="40">
        <f t="shared" si="8"/>
        <v>0</v>
      </c>
      <c r="R11" s="40"/>
      <c r="S11" s="40"/>
      <c r="T11" s="40"/>
      <c r="U11" s="40"/>
      <c r="V11" s="40"/>
      <c r="W11" s="40"/>
      <c r="X11" s="40"/>
      <c r="Y11" s="40"/>
      <c r="Z11" s="40">
        <v>3450</v>
      </c>
      <c r="AA11" s="47">
        <f t="shared" si="7"/>
        <v>610650</v>
      </c>
    </row>
    <row r="12" spans="1:27" ht="18" customHeight="1" x14ac:dyDescent="0.25">
      <c r="A12" s="39" t="s">
        <v>54</v>
      </c>
      <c r="B12" s="40">
        <v>3360</v>
      </c>
      <c r="C12" s="3" t="s">
        <v>67</v>
      </c>
      <c r="E12" s="56" t="s">
        <v>54</v>
      </c>
      <c r="F12" s="38">
        <v>258</v>
      </c>
      <c r="G12" s="38"/>
      <c r="H12" s="38"/>
      <c r="I12" s="38"/>
      <c r="J12" s="38"/>
      <c r="K12" s="3">
        <v>592</v>
      </c>
      <c r="M12" s="39" t="s">
        <v>54</v>
      </c>
      <c r="N12" s="40">
        <f t="shared" si="0"/>
        <v>3360</v>
      </c>
      <c r="O12" s="40">
        <f t="shared" si="1"/>
        <v>866880</v>
      </c>
      <c r="P12" s="40">
        <v>3360</v>
      </c>
      <c r="Q12" s="40">
        <f t="shared" si="8"/>
        <v>866880</v>
      </c>
      <c r="R12" s="40"/>
      <c r="S12" s="40"/>
      <c r="T12" s="40"/>
      <c r="U12" s="40"/>
      <c r="V12" s="40"/>
      <c r="W12" s="40"/>
      <c r="X12" s="40"/>
      <c r="Y12" s="40"/>
      <c r="Z12" s="40">
        <v>0</v>
      </c>
      <c r="AA12" s="47">
        <f t="shared" si="7"/>
        <v>0</v>
      </c>
    </row>
    <row r="13" spans="1:27" ht="18" customHeight="1" x14ac:dyDescent="0.25">
      <c r="A13" s="39" t="s">
        <v>55</v>
      </c>
      <c r="B13" s="40">
        <v>4660</v>
      </c>
      <c r="C13" s="3" t="s">
        <v>67</v>
      </c>
      <c r="E13" s="56" t="s">
        <v>55</v>
      </c>
      <c r="F13" s="38">
        <v>154</v>
      </c>
      <c r="G13" s="38">
        <v>156</v>
      </c>
      <c r="H13" s="38">
        <v>250</v>
      </c>
      <c r="I13" s="38">
        <v>163</v>
      </c>
      <c r="J13" s="38">
        <v>168</v>
      </c>
      <c r="K13" s="3">
        <v>171</v>
      </c>
      <c r="M13" s="39" t="s">
        <v>55</v>
      </c>
      <c r="N13" s="40">
        <f t="shared" si="0"/>
        <v>4660</v>
      </c>
      <c r="O13" s="40">
        <f t="shared" si="1"/>
        <v>759580</v>
      </c>
      <c r="P13" s="40">
        <v>0</v>
      </c>
      <c r="Q13" s="40">
        <f t="shared" si="8"/>
        <v>0</v>
      </c>
      <c r="R13" s="40">
        <v>0</v>
      </c>
      <c r="S13" s="40">
        <f t="shared" ref="S13:S23" si="9">R13*G13</f>
        <v>0</v>
      </c>
      <c r="T13" s="40">
        <v>0</v>
      </c>
      <c r="U13" s="40">
        <f t="shared" ref="U13:U14" si="10">T13*H13</f>
        <v>0</v>
      </c>
      <c r="V13" s="40">
        <v>4660</v>
      </c>
      <c r="W13" s="40">
        <f t="shared" ref="W13:W14" si="11">V13*I13</f>
        <v>759580</v>
      </c>
      <c r="X13" s="40">
        <v>0</v>
      </c>
      <c r="Y13" s="40">
        <f t="shared" ref="Y13:Y23" si="12">X13*J13</f>
        <v>0</v>
      </c>
      <c r="Z13" s="40">
        <v>0</v>
      </c>
      <c r="AA13" s="47">
        <f t="shared" si="7"/>
        <v>0</v>
      </c>
    </row>
    <row r="14" spans="1:27" ht="18" customHeight="1" x14ac:dyDescent="0.25">
      <c r="A14" s="39" t="s">
        <v>56</v>
      </c>
      <c r="B14" s="40">
        <v>2930</v>
      </c>
      <c r="C14" s="3" t="s">
        <v>67</v>
      </c>
      <c r="E14" s="56" t="s">
        <v>56</v>
      </c>
      <c r="F14" s="38">
        <v>146</v>
      </c>
      <c r="G14" s="38">
        <v>152</v>
      </c>
      <c r="H14" s="38">
        <v>187</v>
      </c>
      <c r="I14" s="38">
        <v>166</v>
      </c>
      <c r="J14" s="38">
        <v>172</v>
      </c>
      <c r="K14" s="3">
        <v>114</v>
      </c>
      <c r="M14" s="39" t="s">
        <v>56</v>
      </c>
      <c r="N14" s="40">
        <f t="shared" si="0"/>
        <v>2930</v>
      </c>
      <c r="O14" s="40">
        <f t="shared" si="1"/>
        <v>486380</v>
      </c>
      <c r="P14" s="40">
        <v>0</v>
      </c>
      <c r="Q14" s="40">
        <f t="shared" si="8"/>
        <v>0</v>
      </c>
      <c r="R14" s="40">
        <v>0</v>
      </c>
      <c r="S14" s="40">
        <f t="shared" si="9"/>
        <v>0</v>
      </c>
      <c r="T14" s="40">
        <v>0</v>
      </c>
      <c r="U14" s="40">
        <f t="shared" si="10"/>
        <v>0</v>
      </c>
      <c r="V14" s="40">
        <v>2930</v>
      </c>
      <c r="W14" s="40">
        <f t="shared" si="11"/>
        <v>486380</v>
      </c>
      <c r="X14" s="40">
        <v>0</v>
      </c>
      <c r="Y14" s="40">
        <f t="shared" si="12"/>
        <v>0</v>
      </c>
      <c r="Z14" s="40">
        <v>0</v>
      </c>
      <c r="AA14" s="47">
        <f t="shared" si="7"/>
        <v>0</v>
      </c>
    </row>
    <row r="15" spans="1:27" ht="18" customHeight="1" x14ac:dyDescent="0.25">
      <c r="A15" s="39" t="s">
        <v>57</v>
      </c>
      <c r="B15" s="40">
        <v>3750</v>
      </c>
      <c r="C15" s="3" t="s">
        <v>68</v>
      </c>
      <c r="E15" s="56" t="s">
        <v>57</v>
      </c>
      <c r="F15" s="38"/>
      <c r="G15" s="38">
        <v>132</v>
      </c>
      <c r="H15" s="38"/>
      <c r="I15" s="38"/>
      <c r="J15" s="38">
        <v>144</v>
      </c>
      <c r="K15" s="3">
        <v>118</v>
      </c>
      <c r="M15" s="48" t="s">
        <v>57</v>
      </c>
      <c r="N15" s="40">
        <f t="shared" si="0"/>
        <v>3750</v>
      </c>
      <c r="O15" s="40">
        <f t="shared" si="1"/>
        <v>514440</v>
      </c>
      <c r="P15" s="40"/>
      <c r="Q15" s="40"/>
      <c r="R15" s="40">
        <v>2130</v>
      </c>
      <c r="S15" s="40">
        <f t="shared" si="9"/>
        <v>281160</v>
      </c>
      <c r="T15" s="40"/>
      <c r="U15" s="40"/>
      <c r="V15" s="40"/>
      <c r="W15" s="40"/>
      <c r="X15" s="40">
        <v>1620</v>
      </c>
      <c r="Y15" s="40">
        <f t="shared" si="12"/>
        <v>233280</v>
      </c>
      <c r="Z15" s="40">
        <v>0</v>
      </c>
      <c r="AA15" s="47">
        <f t="shared" si="7"/>
        <v>0</v>
      </c>
    </row>
    <row r="16" spans="1:27" ht="18" customHeight="1" x14ac:dyDescent="0.25">
      <c r="A16" s="39" t="s">
        <v>58</v>
      </c>
      <c r="B16" s="40">
        <v>6680</v>
      </c>
      <c r="C16" s="3" t="s">
        <v>67</v>
      </c>
      <c r="E16" s="56" t="s">
        <v>58</v>
      </c>
      <c r="F16" s="38">
        <v>182</v>
      </c>
      <c r="G16" s="38">
        <v>137</v>
      </c>
      <c r="H16" s="38">
        <v>150</v>
      </c>
      <c r="I16" s="38">
        <v>90</v>
      </c>
      <c r="J16" s="38">
        <v>203</v>
      </c>
      <c r="K16" s="3">
        <v>231</v>
      </c>
      <c r="M16" s="39" t="s">
        <v>58</v>
      </c>
      <c r="N16" s="40">
        <f t="shared" si="0"/>
        <v>6680</v>
      </c>
      <c r="O16" s="40">
        <f t="shared" si="1"/>
        <v>601200</v>
      </c>
      <c r="P16" s="40">
        <v>0</v>
      </c>
      <c r="Q16" s="40">
        <f t="shared" ref="Q16:Q19" si="13">P16*F16</f>
        <v>0</v>
      </c>
      <c r="R16" s="40">
        <v>0</v>
      </c>
      <c r="S16" s="40">
        <f t="shared" si="9"/>
        <v>0</v>
      </c>
      <c r="T16" s="40">
        <v>0</v>
      </c>
      <c r="U16" s="40">
        <f t="shared" ref="U16:U19" si="14">T16*H16</f>
        <v>0</v>
      </c>
      <c r="V16" s="40">
        <v>6680</v>
      </c>
      <c r="W16" s="40">
        <f t="shared" ref="W16:W19" si="15">V16*I16</f>
        <v>601200</v>
      </c>
      <c r="X16" s="40">
        <v>0</v>
      </c>
      <c r="Y16" s="40">
        <f t="shared" si="12"/>
        <v>0</v>
      </c>
      <c r="Z16" s="40">
        <v>0</v>
      </c>
      <c r="AA16" s="47">
        <f t="shared" si="7"/>
        <v>0</v>
      </c>
    </row>
    <row r="17" spans="1:27" ht="18" customHeight="1" x14ac:dyDescent="0.25">
      <c r="A17" s="39" t="s">
        <v>59</v>
      </c>
      <c r="B17" s="40">
        <v>3110</v>
      </c>
      <c r="C17" s="3" t="s">
        <v>67</v>
      </c>
      <c r="E17" s="56" t="s">
        <v>59</v>
      </c>
      <c r="F17" s="38">
        <v>159</v>
      </c>
      <c r="G17" s="38">
        <v>250</v>
      </c>
      <c r="H17" s="38">
        <v>334</v>
      </c>
      <c r="I17" s="38">
        <v>320</v>
      </c>
      <c r="J17" s="38">
        <v>186</v>
      </c>
      <c r="K17" s="3">
        <v>123</v>
      </c>
      <c r="M17" s="39" t="s">
        <v>59</v>
      </c>
      <c r="N17" s="40">
        <f t="shared" si="0"/>
        <v>3110</v>
      </c>
      <c r="O17" s="40">
        <f t="shared" si="1"/>
        <v>382530</v>
      </c>
      <c r="P17" s="40">
        <v>0</v>
      </c>
      <c r="Q17" s="40">
        <f t="shared" si="13"/>
        <v>0</v>
      </c>
      <c r="R17" s="40">
        <v>0</v>
      </c>
      <c r="S17" s="40">
        <f t="shared" si="9"/>
        <v>0</v>
      </c>
      <c r="T17" s="40">
        <v>0</v>
      </c>
      <c r="U17" s="40">
        <f t="shared" si="14"/>
        <v>0</v>
      </c>
      <c r="V17" s="40">
        <v>0</v>
      </c>
      <c r="W17" s="40">
        <f t="shared" si="15"/>
        <v>0</v>
      </c>
      <c r="X17" s="40">
        <v>0</v>
      </c>
      <c r="Y17" s="40">
        <f t="shared" si="12"/>
        <v>0</v>
      </c>
      <c r="Z17" s="40">
        <v>3110</v>
      </c>
      <c r="AA17" s="47">
        <f t="shared" si="7"/>
        <v>382530</v>
      </c>
    </row>
    <row r="18" spans="1:27" ht="18" customHeight="1" x14ac:dyDescent="0.25">
      <c r="A18" s="39" t="s">
        <v>60</v>
      </c>
      <c r="B18" s="40">
        <v>2940</v>
      </c>
      <c r="C18" s="3" t="s">
        <v>67</v>
      </c>
      <c r="E18" s="56" t="s">
        <v>60</v>
      </c>
      <c r="F18" s="38">
        <v>155</v>
      </c>
      <c r="G18" s="38">
        <v>253</v>
      </c>
      <c r="H18" s="38">
        <v>334</v>
      </c>
      <c r="I18" s="38">
        <v>322</v>
      </c>
      <c r="J18" s="38">
        <v>187</v>
      </c>
      <c r="K18" s="3">
        <v>101</v>
      </c>
      <c r="M18" s="39" t="s">
        <v>60</v>
      </c>
      <c r="N18" s="40">
        <f t="shared" si="0"/>
        <v>2940</v>
      </c>
      <c r="O18" s="40">
        <f t="shared" si="1"/>
        <v>296940</v>
      </c>
      <c r="P18" s="40">
        <v>0</v>
      </c>
      <c r="Q18" s="40">
        <f t="shared" si="13"/>
        <v>0</v>
      </c>
      <c r="R18" s="40">
        <v>0</v>
      </c>
      <c r="S18" s="40">
        <f t="shared" si="9"/>
        <v>0</v>
      </c>
      <c r="T18" s="40">
        <v>0</v>
      </c>
      <c r="U18" s="40">
        <f t="shared" si="14"/>
        <v>0</v>
      </c>
      <c r="V18" s="40">
        <v>0</v>
      </c>
      <c r="W18" s="40">
        <f t="shared" si="15"/>
        <v>0</v>
      </c>
      <c r="X18" s="40">
        <v>0</v>
      </c>
      <c r="Y18" s="40">
        <f t="shared" si="12"/>
        <v>0</v>
      </c>
      <c r="Z18" s="40">
        <v>2940</v>
      </c>
      <c r="AA18" s="47">
        <f t="shared" si="7"/>
        <v>296940</v>
      </c>
    </row>
    <row r="19" spans="1:27" ht="18" customHeight="1" x14ac:dyDescent="0.25">
      <c r="A19" s="39" t="s">
        <v>61</v>
      </c>
      <c r="B19" s="40">
        <v>2730</v>
      </c>
      <c r="C19" s="3" t="s">
        <v>67</v>
      </c>
      <c r="E19" s="56" t="s">
        <v>61</v>
      </c>
      <c r="F19" s="38">
        <v>166</v>
      </c>
      <c r="G19" s="38">
        <v>261</v>
      </c>
      <c r="H19" s="38">
        <v>342</v>
      </c>
      <c r="I19" s="38">
        <v>331</v>
      </c>
      <c r="J19" s="38">
        <v>193</v>
      </c>
      <c r="K19" s="3">
        <v>105</v>
      </c>
      <c r="M19" s="39" t="s">
        <v>61</v>
      </c>
      <c r="N19" s="40">
        <f t="shared" si="0"/>
        <v>2730</v>
      </c>
      <c r="O19" s="40">
        <f t="shared" si="1"/>
        <v>286650</v>
      </c>
      <c r="P19" s="40">
        <v>0</v>
      </c>
      <c r="Q19" s="40">
        <f t="shared" si="13"/>
        <v>0</v>
      </c>
      <c r="R19" s="40">
        <v>0</v>
      </c>
      <c r="S19" s="40">
        <f t="shared" si="9"/>
        <v>0</v>
      </c>
      <c r="T19" s="40">
        <v>0</v>
      </c>
      <c r="U19" s="40">
        <f t="shared" si="14"/>
        <v>0</v>
      </c>
      <c r="V19" s="40">
        <v>0</v>
      </c>
      <c r="W19" s="40">
        <f t="shared" si="15"/>
        <v>0</v>
      </c>
      <c r="X19" s="40">
        <v>0</v>
      </c>
      <c r="Y19" s="40">
        <f t="shared" si="12"/>
        <v>0</v>
      </c>
      <c r="Z19" s="40">
        <v>2730</v>
      </c>
      <c r="AA19" s="47">
        <f t="shared" si="7"/>
        <v>286650</v>
      </c>
    </row>
    <row r="20" spans="1:27" ht="18" customHeight="1" x14ac:dyDescent="0.25">
      <c r="A20" s="39" t="s">
        <v>62</v>
      </c>
      <c r="B20" s="40">
        <v>6860</v>
      </c>
      <c r="C20" s="3" t="s">
        <v>68</v>
      </c>
      <c r="E20" s="56" t="s">
        <v>62</v>
      </c>
      <c r="F20" s="38"/>
      <c r="G20" s="38">
        <v>167</v>
      </c>
      <c r="H20" s="38"/>
      <c r="I20" s="38"/>
      <c r="J20" s="38">
        <v>167</v>
      </c>
      <c r="K20" s="3">
        <v>182</v>
      </c>
      <c r="M20" s="48" t="s">
        <v>62</v>
      </c>
      <c r="N20" s="40">
        <f t="shared" si="0"/>
        <v>6860</v>
      </c>
      <c r="O20" s="40">
        <f t="shared" si="1"/>
        <v>1145620</v>
      </c>
      <c r="P20" s="40"/>
      <c r="Q20" s="40"/>
      <c r="R20" s="40">
        <v>0</v>
      </c>
      <c r="S20" s="40">
        <f t="shared" si="9"/>
        <v>0</v>
      </c>
      <c r="T20" s="40"/>
      <c r="U20" s="40"/>
      <c r="V20" s="40"/>
      <c r="W20" s="40"/>
      <c r="X20" s="40">
        <v>6860</v>
      </c>
      <c r="Y20" s="40">
        <f t="shared" si="12"/>
        <v>1145620</v>
      </c>
      <c r="Z20" s="40">
        <v>0</v>
      </c>
      <c r="AA20" s="47">
        <f t="shared" si="7"/>
        <v>0</v>
      </c>
    </row>
    <row r="21" spans="1:27" ht="18" customHeight="1" x14ac:dyDescent="0.25">
      <c r="A21" s="39" t="s">
        <v>63</v>
      </c>
      <c r="B21" s="40">
        <v>5000</v>
      </c>
      <c r="C21" s="3" t="s">
        <v>68</v>
      </c>
      <c r="E21" s="56" t="s">
        <v>63</v>
      </c>
      <c r="F21" s="38"/>
      <c r="G21" s="38">
        <v>136</v>
      </c>
      <c r="H21" s="38"/>
      <c r="I21" s="38"/>
      <c r="J21" s="38">
        <v>160</v>
      </c>
      <c r="K21" s="3">
        <v>89</v>
      </c>
      <c r="M21" s="48" t="s">
        <v>63</v>
      </c>
      <c r="N21" s="40">
        <f t="shared" si="0"/>
        <v>5000</v>
      </c>
      <c r="O21" s="40">
        <f t="shared" si="1"/>
        <v>445000</v>
      </c>
      <c r="P21" s="40"/>
      <c r="Q21" s="40"/>
      <c r="R21" s="40">
        <v>0</v>
      </c>
      <c r="S21" s="40">
        <f t="shared" si="9"/>
        <v>0</v>
      </c>
      <c r="T21" s="40"/>
      <c r="U21" s="40"/>
      <c r="V21" s="40"/>
      <c r="W21" s="40"/>
      <c r="X21" s="40">
        <v>0</v>
      </c>
      <c r="Y21" s="40">
        <f t="shared" si="12"/>
        <v>0</v>
      </c>
      <c r="Z21" s="40">
        <v>5000</v>
      </c>
      <c r="AA21" s="47">
        <f t="shared" si="7"/>
        <v>445000</v>
      </c>
    </row>
    <row r="22" spans="1:27" ht="18" customHeight="1" x14ac:dyDescent="0.25">
      <c r="A22" s="39" t="s">
        <v>64</v>
      </c>
      <c r="B22" s="40">
        <v>1400</v>
      </c>
      <c r="C22" s="3" t="s">
        <v>67</v>
      </c>
      <c r="E22" s="56" t="s">
        <v>64</v>
      </c>
      <c r="F22" s="38">
        <v>151</v>
      </c>
      <c r="G22" s="38">
        <v>143</v>
      </c>
      <c r="H22" s="38">
        <v>158</v>
      </c>
      <c r="I22" s="38">
        <v>280</v>
      </c>
      <c r="J22" s="38">
        <v>119</v>
      </c>
      <c r="K22" s="3">
        <v>62</v>
      </c>
      <c r="M22" s="39" t="s">
        <v>64</v>
      </c>
      <c r="N22" s="40">
        <f t="shared" si="0"/>
        <v>1400</v>
      </c>
      <c r="O22" s="40">
        <f t="shared" si="1"/>
        <v>86800</v>
      </c>
      <c r="P22" s="40">
        <v>0</v>
      </c>
      <c r="Q22" s="40">
        <f t="shared" ref="Q22:Q23" si="16">P22*F22</f>
        <v>0</v>
      </c>
      <c r="R22" s="40">
        <v>0</v>
      </c>
      <c r="S22" s="40">
        <f t="shared" si="9"/>
        <v>0</v>
      </c>
      <c r="T22" s="40">
        <v>0</v>
      </c>
      <c r="U22" s="40">
        <f t="shared" ref="U22:U23" si="17">T22*H22</f>
        <v>0</v>
      </c>
      <c r="V22" s="40">
        <v>0</v>
      </c>
      <c r="W22" s="40">
        <f t="shared" ref="W22:W23" si="18">V22*I22</f>
        <v>0</v>
      </c>
      <c r="X22" s="40">
        <v>0</v>
      </c>
      <c r="Y22" s="40">
        <f t="shared" si="12"/>
        <v>0</v>
      </c>
      <c r="Z22" s="40">
        <v>1400</v>
      </c>
      <c r="AA22" s="47">
        <f t="shared" si="7"/>
        <v>86800</v>
      </c>
    </row>
    <row r="23" spans="1:27" ht="18" customHeight="1" thickBot="1" x14ac:dyDescent="0.3">
      <c r="A23" s="41" t="s">
        <v>65</v>
      </c>
      <c r="B23" s="42">
        <v>1200</v>
      </c>
      <c r="C23" s="6" t="s">
        <v>67</v>
      </c>
      <c r="E23" s="57" t="s">
        <v>65</v>
      </c>
      <c r="F23" s="5">
        <v>130</v>
      </c>
      <c r="G23" s="5">
        <v>172</v>
      </c>
      <c r="H23" s="5">
        <v>270</v>
      </c>
      <c r="I23" s="5">
        <v>270</v>
      </c>
      <c r="J23" s="5">
        <v>150</v>
      </c>
      <c r="K23" s="6">
        <v>90</v>
      </c>
      <c r="M23" s="49" t="s">
        <v>65</v>
      </c>
      <c r="N23" s="50">
        <f t="shared" si="0"/>
        <v>1200</v>
      </c>
      <c r="O23" s="50">
        <f t="shared" si="1"/>
        <v>108000</v>
      </c>
      <c r="P23" s="50">
        <v>0</v>
      </c>
      <c r="Q23" s="50">
        <f t="shared" si="16"/>
        <v>0</v>
      </c>
      <c r="R23" s="50">
        <v>0</v>
      </c>
      <c r="S23" s="50">
        <f t="shared" si="9"/>
        <v>0</v>
      </c>
      <c r="T23" s="50">
        <v>0</v>
      </c>
      <c r="U23" s="50">
        <f t="shared" si="17"/>
        <v>0</v>
      </c>
      <c r="V23" s="50">
        <v>0</v>
      </c>
      <c r="W23" s="50">
        <f t="shared" si="18"/>
        <v>0</v>
      </c>
      <c r="X23" s="50">
        <v>0</v>
      </c>
      <c r="Y23" s="50">
        <f t="shared" si="12"/>
        <v>0</v>
      </c>
      <c r="Z23" s="50">
        <v>1200</v>
      </c>
      <c r="AA23" s="51">
        <f t="shared" si="7"/>
        <v>108000</v>
      </c>
    </row>
    <row r="24" spans="1:27" ht="18" customHeight="1" thickTop="1" thickBot="1" x14ac:dyDescent="0.3">
      <c r="M24" s="52" t="s">
        <v>39</v>
      </c>
      <c r="N24" s="53">
        <f>SUM(N4:N23)</f>
        <v>66820</v>
      </c>
      <c r="O24" s="54">
        <f t="shared" ref="O24:AA24" si="19">SUM(O4:O23)</f>
        <v>10120090</v>
      </c>
      <c r="P24" s="53">
        <f t="shared" si="19"/>
        <v>11000</v>
      </c>
      <c r="Q24" s="53">
        <f t="shared" si="19"/>
        <v>2466600</v>
      </c>
      <c r="R24" s="53">
        <f t="shared" si="19"/>
        <v>2130</v>
      </c>
      <c r="S24" s="53">
        <f t="shared" si="19"/>
        <v>281160</v>
      </c>
      <c r="T24" s="53">
        <f t="shared" si="19"/>
        <v>1590</v>
      </c>
      <c r="U24" s="53">
        <f t="shared" si="19"/>
        <v>341850</v>
      </c>
      <c r="V24" s="53">
        <f t="shared" si="19"/>
        <v>18750</v>
      </c>
      <c r="W24" s="53">
        <f t="shared" si="19"/>
        <v>2734940</v>
      </c>
      <c r="X24" s="53">
        <f t="shared" si="19"/>
        <v>11180</v>
      </c>
      <c r="Y24" s="53">
        <f t="shared" si="19"/>
        <v>1813300</v>
      </c>
      <c r="Z24" s="53">
        <f t="shared" si="19"/>
        <v>22170</v>
      </c>
      <c r="AA24" s="55">
        <f t="shared" si="19"/>
        <v>2482240</v>
      </c>
    </row>
    <row r="25" spans="1:27" ht="18" customHeight="1" thickBot="1" x14ac:dyDescent="0.3">
      <c r="A25" s="90" t="s">
        <v>71</v>
      </c>
      <c r="B25" s="91"/>
      <c r="C25" s="92"/>
      <c r="E25" s="82" t="s">
        <v>80</v>
      </c>
      <c r="F25" s="83"/>
      <c r="G25" s="83"/>
      <c r="H25" s="83"/>
      <c r="I25" s="83"/>
      <c r="J25" s="83"/>
      <c r="K25" s="84"/>
    </row>
    <row r="26" spans="1:27" ht="18" customHeight="1" x14ac:dyDescent="0.25">
      <c r="A26" s="10" t="s">
        <v>77</v>
      </c>
      <c r="B26" s="7" t="s">
        <v>66</v>
      </c>
      <c r="C26" s="11" t="s">
        <v>69</v>
      </c>
      <c r="E26" s="10" t="s">
        <v>45</v>
      </c>
      <c r="F26" s="7" t="s">
        <v>72</v>
      </c>
      <c r="G26" s="7" t="s">
        <v>73</v>
      </c>
      <c r="H26" s="7" t="s">
        <v>74</v>
      </c>
      <c r="I26" s="7" t="s">
        <v>75</v>
      </c>
      <c r="J26" s="7" t="s">
        <v>17</v>
      </c>
      <c r="K26" s="11" t="s">
        <v>76</v>
      </c>
      <c r="M26" s="82" t="s">
        <v>92</v>
      </c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4"/>
    </row>
    <row r="27" spans="1:27" ht="18" customHeight="1" x14ac:dyDescent="0.25">
      <c r="A27" s="43" t="s">
        <v>72</v>
      </c>
      <c r="B27" s="40">
        <v>11000</v>
      </c>
      <c r="C27" s="11" t="s">
        <v>67</v>
      </c>
      <c r="E27" s="39" t="s">
        <v>46</v>
      </c>
      <c r="F27" s="38">
        <v>552</v>
      </c>
      <c r="G27" s="38">
        <v>630</v>
      </c>
      <c r="H27" s="38">
        <v>668</v>
      </c>
      <c r="I27" s="38">
        <v>851</v>
      </c>
      <c r="J27" s="38">
        <v>463</v>
      </c>
      <c r="K27" s="3">
        <v>401</v>
      </c>
      <c r="M27" s="89" t="s">
        <v>45</v>
      </c>
      <c r="N27" s="86" t="s">
        <v>39</v>
      </c>
      <c r="O27" s="86"/>
      <c r="P27" s="86" t="s">
        <v>72</v>
      </c>
      <c r="Q27" s="86"/>
      <c r="R27" s="86" t="s">
        <v>73</v>
      </c>
      <c r="S27" s="86"/>
      <c r="T27" s="86" t="s">
        <v>74</v>
      </c>
      <c r="U27" s="86"/>
      <c r="V27" s="86" t="s">
        <v>75</v>
      </c>
      <c r="W27" s="86"/>
      <c r="X27" s="86" t="s">
        <v>17</v>
      </c>
      <c r="Y27" s="86"/>
      <c r="Z27" s="86" t="s">
        <v>76</v>
      </c>
      <c r="AA27" s="88"/>
    </row>
    <row r="28" spans="1:27" ht="18" customHeight="1" x14ac:dyDescent="0.25">
      <c r="A28" s="43" t="s">
        <v>73</v>
      </c>
      <c r="B28" s="40">
        <v>2130</v>
      </c>
      <c r="C28" s="3" t="s">
        <v>68</v>
      </c>
      <c r="E28" s="39" t="s">
        <v>47</v>
      </c>
      <c r="F28" s="38">
        <v>266</v>
      </c>
      <c r="G28" s="38">
        <v>392</v>
      </c>
      <c r="H28" s="38">
        <v>618</v>
      </c>
      <c r="I28" s="38">
        <v>508</v>
      </c>
      <c r="J28" s="38">
        <v>497</v>
      </c>
      <c r="K28" s="3">
        <v>215</v>
      </c>
      <c r="M28" s="89"/>
      <c r="N28" s="45" t="s">
        <v>38</v>
      </c>
      <c r="O28" s="45" t="s">
        <v>79</v>
      </c>
      <c r="P28" s="45" t="s">
        <v>38</v>
      </c>
      <c r="Q28" s="45" t="s">
        <v>79</v>
      </c>
      <c r="R28" s="45" t="s">
        <v>38</v>
      </c>
      <c r="S28" s="45" t="s">
        <v>79</v>
      </c>
      <c r="T28" s="45" t="s">
        <v>38</v>
      </c>
      <c r="U28" s="45" t="s">
        <v>79</v>
      </c>
      <c r="V28" s="45" t="s">
        <v>38</v>
      </c>
      <c r="W28" s="45" t="s">
        <v>79</v>
      </c>
      <c r="X28" s="45" t="s">
        <v>38</v>
      </c>
      <c r="Y28" s="45" t="s">
        <v>79</v>
      </c>
      <c r="Z28" s="45" t="s">
        <v>38</v>
      </c>
      <c r="AA28" s="46" t="s">
        <v>79</v>
      </c>
    </row>
    <row r="29" spans="1:27" ht="18" customHeight="1" x14ac:dyDescent="0.25">
      <c r="A29" s="43" t="s">
        <v>74</v>
      </c>
      <c r="B29" s="40">
        <v>1590</v>
      </c>
      <c r="C29" s="11" t="s">
        <v>67</v>
      </c>
      <c r="E29" s="39" t="s">
        <v>48</v>
      </c>
      <c r="F29" s="38">
        <v>255</v>
      </c>
      <c r="G29" s="38">
        <v>387</v>
      </c>
      <c r="H29" s="38">
        <v>613</v>
      </c>
      <c r="I29" s="38">
        <v>482</v>
      </c>
      <c r="J29" s="38">
        <v>486</v>
      </c>
      <c r="K29" s="3">
        <v>236</v>
      </c>
      <c r="M29" s="39" t="s">
        <v>46</v>
      </c>
      <c r="N29" s="40">
        <v>2670</v>
      </c>
      <c r="O29" s="40">
        <v>543701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949</v>
      </c>
      <c r="W29" s="40">
        <v>247689</v>
      </c>
      <c r="X29" s="40">
        <v>1721</v>
      </c>
      <c r="Y29" s="40">
        <v>296012</v>
      </c>
      <c r="Z29" s="40">
        <v>0</v>
      </c>
      <c r="AA29" s="47">
        <v>0</v>
      </c>
    </row>
    <row r="30" spans="1:27" ht="18" customHeight="1" x14ac:dyDescent="0.25">
      <c r="A30" s="43" t="s">
        <v>75</v>
      </c>
      <c r="B30" s="40">
        <v>18750</v>
      </c>
      <c r="C30" s="11" t="s">
        <v>67</v>
      </c>
      <c r="E30" s="39" t="s">
        <v>49</v>
      </c>
      <c r="F30" s="38">
        <v>170</v>
      </c>
      <c r="G30" s="38">
        <v>140</v>
      </c>
      <c r="H30" s="38">
        <v>335</v>
      </c>
      <c r="I30" s="38">
        <v>159</v>
      </c>
      <c r="J30" s="38">
        <v>541</v>
      </c>
      <c r="K30" s="3">
        <v>306</v>
      </c>
      <c r="M30" s="39" t="s">
        <v>47</v>
      </c>
      <c r="N30" s="40">
        <v>1310</v>
      </c>
      <c r="O30" s="40">
        <v>100870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1310</v>
      </c>
      <c r="AA30" s="47">
        <v>100870</v>
      </c>
    </row>
    <row r="31" spans="1:27" ht="18" customHeight="1" x14ac:dyDescent="0.25">
      <c r="A31" s="43" t="s">
        <v>17</v>
      </c>
      <c r="B31" s="40">
        <v>11180</v>
      </c>
      <c r="C31" s="3" t="s">
        <v>68</v>
      </c>
      <c r="E31" s="39" t="s">
        <v>50</v>
      </c>
      <c r="F31" s="38"/>
      <c r="G31" s="38">
        <v>110</v>
      </c>
      <c r="H31" s="38"/>
      <c r="I31" s="38"/>
      <c r="J31" s="38">
        <v>126</v>
      </c>
      <c r="K31" s="3">
        <v>338</v>
      </c>
      <c r="M31" s="39" t="s">
        <v>48</v>
      </c>
      <c r="N31" s="40">
        <v>3450</v>
      </c>
      <c r="O31" s="40">
        <v>938400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3450</v>
      </c>
      <c r="W31" s="40">
        <v>938400</v>
      </c>
      <c r="X31" s="40">
        <v>0</v>
      </c>
      <c r="Y31" s="40">
        <v>0</v>
      </c>
      <c r="Z31" s="40">
        <v>0</v>
      </c>
      <c r="AA31" s="47">
        <v>0</v>
      </c>
    </row>
    <row r="32" spans="1:27" ht="18" customHeight="1" thickBot="1" x14ac:dyDescent="0.3">
      <c r="A32" s="44" t="s">
        <v>76</v>
      </c>
      <c r="B32" s="42">
        <v>22170</v>
      </c>
      <c r="C32" s="6" t="s">
        <v>68</v>
      </c>
      <c r="E32" s="39" t="s">
        <v>51</v>
      </c>
      <c r="F32" s="38">
        <v>92</v>
      </c>
      <c r="G32" s="38">
        <v>229</v>
      </c>
      <c r="H32" s="38">
        <v>462</v>
      </c>
      <c r="I32" s="38">
        <v>372</v>
      </c>
      <c r="J32" s="38">
        <v>329</v>
      </c>
      <c r="K32" s="3">
        <v>112</v>
      </c>
      <c r="M32" s="39" t="s">
        <v>49</v>
      </c>
      <c r="N32" s="40">
        <v>4470</v>
      </c>
      <c r="O32" s="40">
        <v>885060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4470</v>
      </c>
      <c r="W32" s="40">
        <v>885060</v>
      </c>
      <c r="X32" s="40">
        <v>0</v>
      </c>
      <c r="Y32" s="40">
        <v>0</v>
      </c>
      <c r="Z32" s="40">
        <v>0</v>
      </c>
      <c r="AA32" s="47">
        <v>0</v>
      </c>
    </row>
    <row r="33" spans="1:27" ht="18" customHeight="1" x14ac:dyDescent="0.25">
      <c r="E33" s="39" t="s">
        <v>52</v>
      </c>
      <c r="F33" s="38">
        <v>76</v>
      </c>
      <c r="G33" s="38">
        <v>186</v>
      </c>
      <c r="H33" s="38">
        <v>419</v>
      </c>
      <c r="I33" s="38">
        <v>324</v>
      </c>
      <c r="J33" s="38">
        <v>332</v>
      </c>
      <c r="K33" s="3">
        <v>162</v>
      </c>
      <c r="M33" s="39" t="s">
        <v>50</v>
      </c>
      <c r="N33" s="40">
        <v>2500</v>
      </c>
      <c r="O33" s="40">
        <v>400000</v>
      </c>
      <c r="P33" s="40"/>
      <c r="Q33" s="40"/>
      <c r="R33" s="40">
        <v>0</v>
      </c>
      <c r="S33" s="40">
        <v>0</v>
      </c>
      <c r="T33" s="40"/>
      <c r="U33" s="40"/>
      <c r="V33" s="40"/>
      <c r="W33" s="40"/>
      <c r="X33" s="40">
        <v>2500</v>
      </c>
      <c r="Y33" s="40">
        <v>400000</v>
      </c>
      <c r="Z33" s="40">
        <v>0</v>
      </c>
      <c r="AA33" s="47">
        <v>0</v>
      </c>
    </row>
    <row r="34" spans="1:27" ht="18" customHeight="1" x14ac:dyDescent="0.25">
      <c r="A34" s="62" t="s">
        <v>88</v>
      </c>
      <c r="E34" s="39" t="s">
        <v>53</v>
      </c>
      <c r="F34" s="38">
        <v>105</v>
      </c>
      <c r="G34" s="38">
        <v>218</v>
      </c>
      <c r="H34" s="38">
        <v>451</v>
      </c>
      <c r="I34" s="38">
        <v>408</v>
      </c>
      <c r="J34" s="38">
        <v>318</v>
      </c>
      <c r="K34" s="3">
        <v>62</v>
      </c>
      <c r="M34" s="39" t="s">
        <v>51</v>
      </c>
      <c r="N34" s="40">
        <v>3450</v>
      </c>
      <c r="O34" s="40">
        <v>927675</v>
      </c>
      <c r="P34" s="40">
        <v>2265</v>
      </c>
      <c r="Q34" s="40">
        <v>566250</v>
      </c>
      <c r="R34" s="40"/>
      <c r="S34" s="40"/>
      <c r="T34" s="40"/>
      <c r="U34" s="40"/>
      <c r="V34" s="40"/>
      <c r="W34" s="40"/>
      <c r="X34" s="40"/>
      <c r="Y34" s="40"/>
      <c r="Z34" s="40">
        <v>1185</v>
      </c>
      <c r="AA34" s="47">
        <v>361425</v>
      </c>
    </row>
    <row r="35" spans="1:27" ht="18" customHeight="1" x14ac:dyDescent="0.25">
      <c r="A35" s="61" t="s">
        <v>81</v>
      </c>
      <c r="B35" s="58"/>
      <c r="E35" s="39" t="s">
        <v>54</v>
      </c>
      <c r="F35" s="38">
        <v>86</v>
      </c>
      <c r="G35" s="38">
        <v>141</v>
      </c>
      <c r="H35" s="38">
        <v>374</v>
      </c>
      <c r="I35" s="38">
        <v>279</v>
      </c>
      <c r="J35" s="38">
        <v>292</v>
      </c>
      <c r="K35" s="3">
        <v>220</v>
      </c>
      <c r="M35" s="39" t="s">
        <v>52</v>
      </c>
      <c r="N35" s="40">
        <v>900</v>
      </c>
      <c r="O35" s="40">
        <v>391961</v>
      </c>
      <c r="P35" s="40">
        <v>23</v>
      </c>
      <c r="Q35" s="40">
        <v>3450</v>
      </c>
      <c r="R35" s="40"/>
      <c r="S35" s="40"/>
      <c r="T35" s="40"/>
      <c r="U35" s="40"/>
      <c r="V35" s="40"/>
      <c r="W35" s="40"/>
      <c r="X35" s="40"/>
      <c r="Y35" s="40"/>
      <c r="Z35" s="40">
        <v>877</v>
      </c>
      <c r="AA35" s="47">
        <v>388511</v>
      </c>
    </row>
    <row r="36" spans="1:27" ht="18" customHeight="1" x14ac:dyDescent="0.25">
      <c r="A36" s="58"/>
      <c r="B36" s="61" t="s">
        <v>84</v>
      </c>
      <c r="E36" s="39" t="s">
        <v>55</v>
      </c>
      <c r="F36" s="38">
        <v>218</v>
      </c>
      <c r="G36" s="38">
        <v>218</v>
      </c>
      <c r="H36" s="38">
        <v>453</v>
      </c>
      <c r="I36" s="38">
        <v>251</v>
      </c>
      <c r="J36" s="38">
        <v>412</v>
      </c>
      <c r="K36" s="3">
        <v>357</v>
      </c>
      <c r="M36" s="39" t="s">
        <v>53</v>
      </c>
      <c r="N36" s="40">
        <v>3450</v>
      </c>
      <c r="O36" s="40">
        <v>887523</v>
      </c>
      <c r="P36" s="40">
        <v>2251</v>
      </c>
      <c r="Q36" s="40">
        <v>675300</v>
      </c>
      <c r="R36" s="40"/>
      <c r="S36" s="40"/>
      <c r="T36" s="40"/>
      <c r="U36" s="40"/>
      <c r="V36" s="40"/>
      <c r="W36" s="40"/>
      <c r="X36" s="40"/>
      <c r="Y36" s="40"/>
      <c r="Z36" s="40">
        <v>1199</v>
      </c>
      <c r="AA36" s="47">
        <v>212223</v>
      </c>
    </row>
    <row r="37" spans="1:27" ht="18" customHeight="1" x14ac:dyDescent="0.25">
      <c r="A37" s="61" t="s">
        <v>93</v>
      </c>
      <c r="B37" s="58"/>
      <c r="E37" s="39" t="s">
        <v>56</v>
      </c>
      <c r="F37" s="38">
        <v>138</v>
      </c>
      <c r="G37" s="38">
        <v>248</v>
      </c>
      <c r="H37" s="38">
        <v>479</v>
      </c>
      <c r="I37" s="38">
        <v>384</v>
      </c>
      <c r="J37" s="38">
        <v>396</v>
      </c>
      <c r="K37" s="3">
        <v>200</v>
      </c>
      <c r="M37" s="39" t="s">
        <v>54</v>
      </c>
      <c r="N37" s="40">
        <v>3360</v>
      </c>
      <c r="O37" s="40">
        <v>1253652</v>
      </c>
      <c r="P37" s="40">
        <v>2202</v>
      </c>
      <c r="Q37" s="40">
        <v>568116</v>
      </c>
      <c r="R37" s="40"/>
      <c r="S37" s="40"/>
      <c r="T37" s="40"/>
      <c r="U37" s="40"/>
      <c r="V37" s="40"/>
      <c r="W37" s="40"/>
      <c r="X37" s="40"/>
      <c r="Y37" s="40"/>
      <c r="Z37" s="40">
        <v>1158</v>
      </c>
      <c r="AA37" s="47">
        <v>685536</v>
      </c>
    </row>
    <row r="38" spans="1:27" ht="18" customHeight="1" x14ac:dyDescent="0.25">
      <c r="A38" s="58"/>
      <c r="B38" s="58" t="s">
        <v>85</v>
      </c>
      <c r="E38" s="39" t="s">
        <v>57</v>
      </c>
      <c r="F38" s="38"/>
      <c r="G38" s="38">
        <v>161</v>
      </c>
      <c r="H38" s="38"/>
      <c r="I38" s="38"/>
      <c r="J38" s="38">
        <v>352</v>
      </c>
      <c r="K38" s="3">
        <v>297</v>
      </c>
      <c r="M38" s="39" t="s">
        <v>55</v>
      </c>
      <c r="N38" s="40">
        <v>4660</v>
      </c>
      <c r="O38" s="40">
        <v>751471</v>
      </c>
      <c r="P38" s="40">
        <v>901</v>
      </c>
      <c r="Q38" s="40">
        <v>138754</v>
      </c>
      <c r="R38" s="40">
        <v>0</v>
      </c>
      <c r="S38" s="40">
        <v>0</v>
      </c>
      <c r="T38" s="40">
        <v>0</v>
      </c>
      <c r="U38" s="40">
        <v>0</v>
      </c>
      <c r="V38" s="40">
        <v>3759</v>
      </c>
      <c r="W38" s="40">
        <v>612717</v>
      </c>
      <c r="X38" s="40">
        <v>0</v>
      </c>
      <c r="Y38" s="40">
        <v>0</v>
      </c>
      <c r="Z38" s="40">
        <v>0</v>
      </c>
      <c r="AA38" s="47">
        <v>0</v>
      </c>
    </row>
    <row r="39" spans="1:27" ht="18" customHeight="1" x14ac:dyDescent="0.25">
      <c r="A39" s="58" t="s">
        <v>82</v>
      </c>
      <c r="B39" s="58"/>
      <c r="E39" s="39" t="s">
        <v>58</v>
      </c>
      <c r="F39" s="38">
        <v>388</v>
      </c>
      <c r="G39" s="38">
        <v>264</v>
      </c>
      <c r="H39" s="38">
        <v>284</v>
      </c>
      <c r="I39" s="38">
        <v>119</v>
      </c>
      <c r="J39" s="38">
        <v>452</v>
      </c>
      <c r="K39" s="3">
        <v>526</v>
      </c>
      <c r="M39" s="39" t="s">
        <v>56</v>
      </c>
      <c r="N39" s="40">
        <v>2930</v>
      </c>
      <c r="O39" s="40">
        <v>490370</v>
      </c>
      <c r="P39" s="40">
        <v>0</v>
      </c>
      <c r="Q39" s="40">
        <v>0</v>
      </c>
      <c r="R39" s="40">
        <v>0</v>
      </c>
      <c r="S39" s="40">
        <v>0</v>
      </c>
      <c r="T39" s="40">
        <v>190</v>
      </c>
      <c r="U39" s="40">
        <v>35530</v>
      </c>
      <c r="V39" s="40">
        <v>2740</v>
      </c>
      <c r="W39" s="40">
        <v>454840</v>
      </c>
      <c r="X39" s="40">
        <v>0</v>
      </c>
      <c r="Y39" s="40">
        <v>0</v>
      </c>
      <c r="Z39" s="40">
        <v>0</v>
      </c>
      <c r="AA39" s="47">
        <v>0</v>
      </c>
    </row>
    <row r="40" spans="1:27" ht="18" customHeight="1" x14ac:dyDescent="0.25">
      <c r="A40" s="58"/>
      <c r="B40" s="58" t="s">
        <v>86</v>
      </c>
      <c r="E40" s="39" t="s">
        <v>59</v>
      </c>
      <c r="F40" s="38">
        <v>241</v>
      </c>
      <c r="G40" s="38">
        <v>374</v>
      </c>
      <c r="H40" s="38">
        <v>607</v>
      </c>
      <c r="I40" s="38">
        <v>565</v>
      </c>
      <c r="J40" s="38">
        <v>326</v>
      </c>
      <c r="K40" s="3">
        <v>124</v>
      </c>
      <c r="M40" s="39" t="s">
        <v>57</v>
      </c>
      <c r="N40" s="40">
        <v>3750</v>
      </c>
      <c r="O40" s="40">
        <v>496242</v>
      </c>
      <c r="P40" s="40"/>
      <c r="Q40" s="40"/>
      <c r="R40" s="40">
        <v>0</v>
      </c>
      <c r="S40" s="40">
        <v>0</v>
      </c>
      <c r="T40" s="40"/>
      <c r="U40" s="40"/>
      <c r="V40" s="40"/>
      <c r="W40" s="40"/>
      <c r="X40" s="40">
        <v>2067</v>
      </c>
      <c r="Y40" s="40">
        <v>297648</v>
      </c>
      <c r="Z40" s="40">
        <v>1683</v>
      </c>
      <c r="AA40" s="47">
        <v>198594</v>
      </c>
    </row>
    <row r="41" spans="1:27" ht="18" customHeight="1" x14ac:dyDescent="0.25">
      <c r="E41" s="39" t="s">
        <v>60</v>
      </c>
      <c r="F41" s="38">
        <v>240</v>
      </c>
      <c r="G41" s="38">
        <v>373</v>
      </c>
      <c r="H41" s="38">
        <v>606</v>
      </c>
      <c r="I41" s="38">
        <v>569</v>
      </c>
      <c r="J41" s="38">
        <v>325</v>
      </c>
      <c r="K41" s="3">
        <v>125</v>
      </c>
      <c r="M41" s="39" t="s">
        <v>58</v>
      </c>
      <c r="N41" s="40">
        <v>6680</v>
      </c>
      <c r="O41" s="40">
        <v>904346</v>
      </c>
      <c r="P41" s="40">
        <v>3292</v>
      </c>
      <c r="Q41" s="40">
        <v>599144</v>
      </c>
      <c r="R41" s="40">
        <v>6</v>
      </c>
      <c r="S41" s="40">
        <v>822</v>
      </c>
      <c r="T41" s="40">
        <v>0</v>
      </c>
      <c r="U41" s="40">
        <v>0</v>
      </c>
      <c r="V41" s="40">
        <v>3382</v>
      </c>
      <c r="W41" s="40">
        <v>304380</v>
      </c>
      <c r="X41" s="40">
        <v>0</v>
      </c>
      <c r="Y41" s="40">
        <v>0</v>
      </c>
      <c r="Z41" s="40">
        <v>0</v>
      </c>
      <c r="AA41" s="47">
        <v>0</v>
      </c>
    </row>
    <row r="42" spans="1:27" ht="18" customHeight="1" x14ac:dyDescent="0.25">
      <c r="E42" s="39" t="s">
        <v>61</v>
      </c>
      <c r="F42" s="38">
        <v>263</v>
      </c>
      <c r="G42" s="38">
        <v>396</v>
      </c>
      <c r="H42" s="38">
        <v>629</v>
      </c>
      <c r="I42" s="38">
        <v>592</v>
      </c>
      <c r="J42" s="38">
        <v>348</v>
      </c>
      <c r="K42" s="3">
        <v>147</v>
      </c>
      <c r="M42" s="39" t="s">
        <v>59</v>
      </c>
      <c r="N42" s="40">
        <v>3110</v>
      </c>
      <c r="O42" s="40">
        <v>383106</v>
      </c>
      <c r="P42" s="40">
        <v>16</v>
      </c>
      <c r="Q42" s="40">
        <v>2544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3094</v>
      </c>
      <c r="AA42" s="47">
        <v>380562</v>
      </c>
    </row>
    <row r="43" spans="1:27" ht="18" customHeight="1" x14ac:dyDescent="0.25">
      <c r="E43" s="39" t="s">
        <v>62</v>
      </c>
      <c r="F43" s="38"/>
      <c r="G43" s="38">
        <v>598</v>
      </c>
      <c r="H43" s="38"/>
      <c r="I43" s="38"/>
      <c r="J43" s="38">
        <v>388</v>
      </c>
      <c r="K43" s="3">
        <v>598</v>
      </c>
      <c r="M43" s="39" t="s">
        <v>60</v>
      </c>
      <c r="N43" s="40">
        <v>2940</v>
      </c>
      <c r="O43" s="40">
        <v>297804</v>
      </c>
      <c r="P43" s="40">
        <v>16</v>
      </c>
      <c r="Q43" s="40">
        <v>2480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2924</v>
      </c>
      <c r="AA43" s="47">
        <v>295324</v>
      </c>
    </row>
    <row r="44" spans="1:27" ht="18" customHeight="1" x14ac:dyDescent="0.25">
      <c r="E44" s="39" t="s">
        <v>63</v>
      </c>
      <c r="F44" s="38"/>
      <c r="G44" s="38">
        <v>320</v>
      </c>
      <c r="H44" s="38"/>
      <c r="I44" s="38"/>
      <c r="J44" s="38">
        <v>410</v>
      </c>
      <c r="K44" s="3">
        <v>143</v>
      </c>
      <c r="M44" s="39" t="s">
        <v>61</v>
      </c>
      <c r="N44" s="40">
        <v>2730</v>
      </c>
      <c r="O44" s="40">
        <v>287565</v>
      </c>
      <c r="P44" s="40">
        <v>15</v>
      </c>
      <c r="Q44" s="40">
        <v>2490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2715</v>
      </c>
      <c r="AA44" s="47">
        <v>285075</v>
      </c>
    </row>
    <row r="45" spans="1:27" ht="18" customHeight="1" x14ac:dyDescent="0.25">
      <c r="E45" s="39" t="s">
        <v>64</v>
      </c>
      <c r="F45" s="38">
        <v>206</v>
      </c>
      <c r="G45" s="38">
        <v>280</v>
      </c>
      <c r="H45" s="38">
        <v>477</v>
      </c>
      <c r="I45" s="38">
        <v>535</v>
      </c>
      <c r="J45" s="38">
        <v>196</v>
      </c>
      <c r="K45" s="3">
        <v>93</v>
      </c>
      <c r="M45" s="39" t="s">
        <v>62</v>
      </c>
      <c r="N45" s="40">
        <v>6860</v>
      </c>
      <c r="O45" s="40">
        <v>1145620</v>
      </c>
      <c r="P45" s="40"/>
      <c r="Q45" s="40"/>
      <c r="R45" s="40">
        <v>1968</v>
      </c>
      <c r="S45" s="40">
        <v>328656</v>
      </c>
      <c r="T45" s="40"/>
      <c r="U45" s="40"/>
      <c r="V45" s="40"/>
      <c r="W45" s="40"/>
      <c r="X45" s="40">
        <v>4892</v>
      </c>
      <c r="Y45" s="40">
        <v>816964</v>
      </c>
      <c r="Z45" s="40">
        <v>0</v>
      </c>
      <c r="AA45" s="47">
        <v>0</v>
      </c>
    </row>
    <row r="46" spans="1:27" ht="18" customHeight="1" thickBot="1" x14ac:dyDescent="0.3">
      <c r="E46" s="41" t="s">
        <v>65</v>
      </c>
      <c r="F46" s="5">
        <v>178</v>
      </c>
      <c r="G46" s="5">
        <v>288</v>
      </c>
      <c r="H46" s="5">
        <v>507</v>
      </c>
      <c r="I46" s="5">
        <v>507</v>
      </c>
      <c r="J46" s="5">
        <v>226</v>
      </c>
      <c r="K46" s="6">
        <v>63</v>
      </c>
      <c r="M46" s="39" t="s">
        <v>63</v>
      </c>
      <c r="N46" s="40">
        <v>5000</v>
      </c>
      <c r="O46" s="40">
        <v>451768</v>
      </c>
      <c r="P46" s="40"/>
      <c r="Q46" s="40"/>
      <c r="R46" s="40">
        <v>144</v>
      </c>
      <c r="S46" s="40">
        <v>19584</v>
      </c>
      <c r="T46" s="40"/>
      <c r="U46" s="40"/>
      <c r="V46" s="40"/>
      <c r="W46" s="40"/>
      <c r="X46" s="40">
        <v>0</v>
      </c>
      <c r="Y46" s="40">
        <v>0</v>
      </c>
      <c r="Z46" s="40">
        <v>4856</v>
      </c>
      <c r="AA46" s="47">
        <v>432184</v>
      </c>
    </row>
    <row r="47" spans="1:27" ht="18" customHeight="1" x14ac:dyDescent="0.25">
      <c r="M47" s="39" t="s">
        <v>64</v>
      </c>
      <c r="N47" s="40">
        <v>1400</v>
      </c>
      <c r="O47" s="40">
        <v>221200</v>
      </c>
      <c r="P47" s="40">
        <v>0</v>
      </c>
      <c r="Q47" s="40">
        <v>0</v>
      </c>
      <c r="R47" s="40">
        <v>0</v>
      </c>
      <c r="S47" s="40">
        <v>0</v>
      </c>
      <c r="T47" s="40">
        <v>1400</v>
      </c>
      <c r="U47" s="40">
        <v>221200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7">
        <v>0</v>
      </c>
    </row>
    <row r="48" spans="1:27" ht="18" customHeight="1" x14ac:dyDescent="0.25">
      <c r="M48" s="39" t="s">
        <v>65</v>
      </c>
      <c r="N48" s="40">
        <v>1200</v>
      </c>
      <c r="O48" s="40">
        <v>109744</v>
      </c>
      <c r="P48" s="40">
        <v>19</v>
      </c>
      <c r="Q48" s="40">
        <v>2470</v>
      </c>
      <c r="R48" s="40">
        <v>12</v>
      </c>
      <c r="S48" s="40">
        <v>2064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1169</v>
      </c>
      <c r="AA48" s="47">
        <v>105210</v>
      </c>
    </row>
    <row r="49" spans="13:27" ht="18" customHeight="1" thickBot="1" x14ac:dyDescent="0.3">
      <c r="M49" s="41" t="s">
        <v>39</v>
      </c>
      <c r="N49" s="42">
        <v>66820</v>
      </c>
      <c r="O49" s="60">
        <v>11868078</v>
      </c>
      <c r="P49" s="42">
        <v>11000</v>
      </c>
      <c r="Q49" s="42">
        <v>2560998</v>
      </c>
      <c r="R49" s="42">
        <v>2130</v>
      </c>
      <c r="S49" s="42">
        <v>351126</v>
      </c>
      <c r="T49" s="42">
        <v>1590</v>
      </c>
      <c r="U49" s="42">
        <v>256730</v>
      </c>
      <c r="V49" s="42">
        <v>18750</v>
      </c>
      <c r="W49" s="42">
        <v>3443086</v>
      </c>
      <c r="X49" s="42">
        <v>11180</v>
      </c>
      <c r="Y49" s="42">
        <v>1810624</v>
      </c>
      <c r="Z49" s="42">
        <v>22170</v>
      </c>
      <c r="AA49" s="59">
        <v>3445514</v>
      </c>
    </row>
    <row r="50" spans="13:27" ht="18" customHeight="1" thickBot="1" x14ac:dyDescent="0.3"/>
    <row r="51" spans="13:27" ht="18" customHeight="1" x14ac:dyDescent="0.25">
      <c r="M51" s="82" t="s">
        <v>83</v>
      </c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4"/>
    </row>
    <row r="52" spans="13:27" ht="18" customHeight="1" x14ac:dyDescent="0.25">
      <c r="M52" s="63" t="s">
        <v>45</v>
      </c>
      <c r="N52" s="86" t="s">
        <v>39</v>
      </c>
      <c r="O52" s="86"/>
      <c r="P52" s="86" t="s">
        <v>72</v>
      </c>
      <c r="Q52" s="86"/>
      <c r="R52" s="86" t="s">
        <v>73</v>
      </c>
      <c r="S52" s="86"/>
      <c r="T52" s="86" t="s">
        <v>74</v>
      </c>
      <c r="U52" s="86"/>
      <c r="V52" s="86" t="s">
        <v>75</v>
      </c>
      <c r="W52" s="86"/>
      <c r="X52" s="86" t="s">
        <v>17</v>
      </c>
      <c r="Y52" s="86"/>
      <c r="Z52" s="86" t="s">
        <v>76</v>
      </c>
      <c r="AA52" s="88"/>
    </row>
    <row r="53" spans="13:27" ht="18" customHeight="1" x14ac:dyDescent="0.25">
      <c r="M53" s="64"/>
      <c r="N53" s="45" t="s">
        <v>38</v>
      </c>
      <c r="O53" s="45" t="s">
        <v>79</v>
      </c>
      <c r="P53" s="45" t="s">
        <v>38</v>
      </c>
      <c r="Q53" s="45" t="s">
        <v>79</v>
      </c>
      <c r="R53" s="45" t="s">
        <v>38</v>
      </c>
      <c r="S53" s="45" t="s">
        <v>79</v>
      </c>
      <c r="T53" s="45" t="s">
        <v>38</v>
      </c>
      <c r="U53" s="45" t="s">
        <v>79</v>
      </c>
      <c r="V53" s="45" t="s">
        <v>38</v>
      </c>
      <c r="W53" s="45" t="s">
        <v>79</v>
      </c>
      <c r="X53" s="45" t="s">
        <v>38</v>
      </c>
      <c r="Y53" s="45" t="s">
        <v>79</v>
      </c>
      <c r="Z53" s="45" t="s">
        <v>38</v>
      </c>
      <c r="AA53" s="46" t="s">
        <v>79</v>
      </c>
    </row>
    <row r="54" spans="13:27" ht="18" customHeight="1" x14ac:dyDescent="0.25">
      <c r="M54" s="39" t="s">
        <v>46</v>
      </c>
      <c r="N54" s="40">
        <v>2670</v>
      </c>
      <c r="O54" s="40">
        <v>435210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2670</v>
      </c>
      <c r="AA54" s="47">
        <v>435210</v>
      </c>
    </row>
    <row r="55" spans="13:27" ht="18" customHeight="1" x14ac:dyDescent="0.25">
      <c r="M55" s="39" t="s">
        <v>47</v>
      </c>
      <c r="N55" s="40">
        <v>1310</v>
      </c>
      <c r="O55" s="40">
        <v>100870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1310</v>
      </c>
      <c r="AA55" s="47">
        <v>100870</v>
      </c>
    </row>
    <row r="56" spans="13:27" ht="18" customHeight="1" x14ac:dyDescent="0.25">
      <c r="M56" s="39" t="s">
        <v>48</v>
      </c>
      <c r="N56" s="40">
        <v>3450</v>
      </c>
      <c r="O56" s="40">
        <v>688640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1220</v>
      </c>
      <c r="W56" s="40">
        <v>331840</v>
      </c>
      <c r="X56" s="40">
        <v>0</v>
      </c>
      <c r="Y56" s="40">
        <v>0</v>
      </c>
      <c r="Z56" s="40">
        <v>2230</v>
      </c>
      <c r="AA56" s="47">
        <v>356800</v>
      </c>
    </row>
    <row r="57" spans="13:27" ht="18" customHeight="1" x14ac:dyDescent="0.25">
      <c r="M57" s="39" t="s">
        <v>49</v>
      </c>
      <c r="N57" s="40">
        <v>4470</v>
      </c>
      <c r="O57" s="40">
        <v>885060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4470</v>
      </c>
      <c r="W57" s="40">
        <v>885060</v>
      </c>
      <c r="X57" s="40">
        <v>0</v>
      </c>
      <c r="Y57" s="40">
        <v>0</v>
      </c>
      <c r="Z57" s="40">
        <v>0</v>
      </c>
      <c r="AA57" s="47">
        <v>0</v>
      </c>
    </row>
    <row r="58" spans="13:27" ht="18" customHeight="1" x14ac:dyDescent="0.25">
      <c r="M58" s="39" t="s">
        <v>50</v>
      </c>
      <c r="N58" s="40">
        <v>2500</v>
      </c>
      <c r="O58" s="40">
        <v>600000</v>
      </c>
      <c r="P58" s="40"/>
      <c r="Q58" s="40"/>
      <c r="R58" s="40">
        <v>0</v>
      </c>
      <c r="S58" s="40">
        <v>0</v>
      </c>
      <c r="T58" s="40"/>
      <c r="U58" s="40"/>
      <c r="V58" s="40"/>
      <c r="W58" s="40"/>
      <c r="X58" s="40">
        <v>0</v>
      </c>
      <c r="Y58" s="40">
        <v>0</v>
      </c>
      <c r="Z58" s="40">
        <v>2500</v>
      </c>
      <c r="AA58" s="47">
        <v>600000</v>
      </c>
    </row>
    <row r="59" spans="13:27" ht="18" customHeight="1" x14ac:dyDescent="0.25">
      <c r="M59" s="39" t="s">
        <v>51</v>
      </c>
      <c r="N59" s="40">
        <v>3450</v>
      </c>
      <c r="O59" s="40">
        <v>1052250</v>
      </c>
      <c r="P59" s="40">
        <v>0</v>
      </c>
      <c r="Q59" s="40">
        <v>0</v>
      </c>
      <c r="R59" s="40"/>
      <c r="S59" s="40"/>
      <c r="T59" s="40"/>
      <c r="U59" s="40"/>
      <c r="V59" s="40"/>
      <c r="W59" s="40"/>
      <c r="X59" s="40"/>
      <c r="Y59" s="40"/>
      <c r="Z59" s="40">
        <v>3450</v>
      </c>
      <c r="AA59" s="47">
        <v>1052250</v>
      </c>
    </row>
    <row r="60" spans="13:27" ht="18" customHeight="1" x14ac:dyDescent="0.25">
      <c r="M60" s="39" t="s">
        <v>52</v>
      </c>
      <c r="N60" s="40">
        <v>900</v>
      </c>
      <c r="O60" s="40">
        <v>398700</v>
      </c>
      <c r="P60" s="40">
        <v>0</v>
      </c>
      <c r="Q60" s="40">
        <v>0</v>
      </c>
      <c r="R60" s="40"/>
      <c r="S60" s="40"/>
      <c r="T60" s="40"/>
      <c r="U60" s="40"/>
      <c r="V60" s="40"/>
      <c r="W60" s="40"/>
      <c r="X60" s="40"/>
      <c r="Y60" s="40"/>
      <c r="Z60" s="40">
        <v>900</v>
      </c>
      <c r="AA60" s="47">
        <v>398700</v>
      </c>
    </row>
    <row r="61" spans="13:27" ht="18" customHeight="1" x14ac:dyDescent="0.25">
      <c r="M61" s="39" t="s">
        <v>53</v>
      </c>
      <c r="N61" s="40">
        <v>3450</v>
      </c>
      <c r="O61" s="40">
        <v>610650</v>
      </c>
      <c r="P61" s="40">
        <v>0</v>
      </c>
      <c r="Q61" s="40">
        <v>0</v>
      </c>
      <c r="R61" s="40"/>
      <c r="S61" s="40"/>
      <c r="T61" s="40"/>
      <c r="U61" s="40"/>
      <c r="V61" s="40"/>
      <c r="W61" s="40"/>
      <c r="X61" s="40"/>
      <c r="Y61" s="40"/>
      <c r="Z61" s="40">
        <v>3450</v>
      </c>
      <c r="AA61" s="47">
        <v>610650</v>
      </c>
    </row>
    <row r="62" spans="13:27" ht="18" customHeight="1" x14ac:dyDescent="0.25">
      <c r="M62" s="39" t="s">
        <v>54</v>
      </c>
      <c r="N62" s="40">
        <v>3360</v>
      </c>
      <c r="O62" s="40">
        <v>1989120</v>
      </c>
      <c r="P62" s="40">
        <v>0</v>
      </c>
      <c r="Q62" s="40">
        <v>0</v>
      </c>
      <c r="R62" s="40"/>
      <c r="S62" s="40"/>
      <c r="T62" s="40"/>
      <c r="U62" s="40"/>
      <c r="V62" s="40"/>
      <c r="W62" s="40"/>
      <c r="X62" s="40"/>
      <c r="Y62" s="40"/>
      <c r="Z62" s="40">
        <v>3360</v>
      </c>
      <c r="AA62" s="47">
        <v>1989120</v>
      </c>
    </row>
    <row r="63" spans="13:27" ht="18" customHeight="1" x14ac:dyDescent="0.25">
      <c r="M63" s="39" t="s">
        <v>55</v>
      </c>
      <c r="N63" s="40">
        <v>4660</v>
      </c>
      <c r="O63" s="40">
        <v>759580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4660</v>
      </c>
      <c r="W63" s="40">
        <v>759580</v>
      </c>
      <c r="X63" s="40">
        <v>0</v>
      </c>
      <c r="Y63" s="40">
        <v>0</v>
      </c>
      <c r="Z63" s="40">
        <v>0</v>
      </c>
      <c r="AA63" s="47">
        <v>0</v>
      </c>
    </row>
    <row r="64" spans="13:27" ht="18" customHeight="1" x14ac:dyDescent="0.25">
      <c r="M64" s="39" t="s">
        <v>56</v>
      </c>
      <c r="N64" s="40">
        <v>2930</v>
      </c>
      <c r="O64" s="40">
        <v>486380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2930</v>
      </c>
      <c r="W64" s="40">
        <v>486380</v>
      </c>
      <c r="X64" s="40">
        <v>0</v>
      </c>
      <c r="Y64" s="40">
        <v>0</v>
      </c>
      <c r="Z64" s="40">
        <v>0</v>
      </c>
      <c r="AA64" s="47">
        <v>0</v>
      </c>
    </row>
    <row r="65" spans="13:27" ht="18" customHeight="1" x14ac:dyDescent="0.25">
      <c r="M65" s="39" t="s">
        <v>57</v>
      </c>
      <c r="N65" s="40">
        <v>3750</v>
      </c>
      <c r="O65" s="40">
        <v>480200</v>
      </c>
      <c r="P65" s="40"/>
      <c r="Q65" s="40"/>
      <c r="R65" s="40">
        <v>0</v>
      </c>
      <c r="S65" s="40">
        <v>0</v>
      </c>
      <c r="T65" s="40"/>
      <c r="U65" s="40"/>
      <c r="V65" s="40"/>
      <c r="W65" s="40"/>
      <c r="X65" s="40">
        <v>1450</v>
      </c>
      <c r="Y65" s="40">
        <v>208800</v>
      </c>
      <c r="Z65" s="40">
        <v>2300</v>
      </c>
      <c r="AA65" s="47">
        <v>271400</v>
      </c>
    </row>
    <row r="66" spans="13:27" ht="18" customHeight="1" x14ac:dyDescent="0.25">
      <c r="M66" s="39" t="s">
        <v>58</v>
      </c>
      <c r="N66" s="40">
        <v>6680</v>
      </c>
      <c r="O66" s="40">
        <v>673800</v>
      </c>
      <c r="P66" s="40">
        <v>0</v>
      </c>
      <c r="Q66" s="40">
        <v>0</v>
      </c>
      <c r="R66" s="40">
        <v>0</v>
      </c>
      <c r="S66" s="40">
        <v>0</v>
      </c>
      <c r="T66" s="40">
        <v>1210</v>
      </c>
      <c r="U66" s="40">
        <v>181500</v>
      </c>
      <c r="V66" s="40">
        <v>5470</v>
      </c>
      <c r="W66" s="40">
        <v>492300</v>
      </c>
      <c r="X66" s="40">
        <v>0</v>
      </c>
      <c r="Y66" s="40">
        <v>0</v>
      </c>
      <c r="Z66" s="40">
        <v>0</v>
      </c>
      <c r="AA66" s="47">
        <v>0</v>
      </c>
    </row>
    <row r="67" spans="13:27" ht="18" customHeight="1" x14ac:dyDescent="0.25">
      <c r="M67" s="39" t="s">
        <v>59</v>
      </c>
      <c r="N67" s="40">
        <v>3110</v>
      </c>
      <c r="O67" s="40">
        <v>560990</v>
      </c>
      <c r="P67" s="40">
        <v>2730</v>
      </c>
      <c r="Q67" s="40">
        <v>434070</v>
      </c>
      <c r="R67" s="40">
        <v>0</v>
      </c>
      <c r="S67" s="40">
        <v>0</v>
      </c>
      <c r="T67" s="40">
        <v>380</v>
      </c>
      <c r="U67" s="40">
        <v>126920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7">
        <v>0</v>
      </c>
    </row>
    <row r="68" spans="13:27" ht="18" customHeight="1" x14ac:dyDescent="0.25">
      <c r="M68" s="39" t="s">
        <v>60</v>
      </c>
      <c r="N68" s="40">
        <v>2940</v>
      </c>
      <c r="O68" s="40">
        <v>455700</v>
      </c>
      <c r="P68" s="40">
        <v>2940</v>
      </c>
      <c r="Q68" s="40">
        <v>455700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7">
        <v>0</v>
      </c>
    </row>
    <row r="69" spans="13:27" ht="18" customHeight="1" x14ac:dyDescent="0.25">
      <c r="M69" s="39" t="s">
        <v>61</v>
      </c>
      <c r="N69" s="40">
        <v>2730</v>
      </c>
      <c r="O69" s="40">
        <v>453180</v>
      </c>
      <c r="P69" s="40">
        <v>2730</v>
      </c>
      <c r="Q69" s="40">
        <v>453180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7">
        <v>0</v>
      </c>
    </row>
    <row r="70" spans="13:27" ht="18" customHeight="1" x14ac:dyDescent="0.25">
      <c r="M70" s="39" t="s">
        <v>62</v>
      </c>
      <c r="N70" s="40">
        <v>6860</v>
      </c>
      <c r="O70" s="40">
        <v>1145620</v>
      </c>
      <c r="P70" s="40"/>
      <c r="Q70" s="40"/>
      <c r="R70" s="40">
        <v>0</v>
      </c>
      <c r="S70" s="40">
        <v>0</v>
      </c>
      <c r="T70" s="40"/>
      <c r="U70" s="40"/>
      <c r="V70" s="40"/>
      <c r="W70" s="40"/>
      <c r="X70" s="40">
        <v>6860</v>
      </c>
      <c r="Y70" s="40">
        <v>1145620</v>
      </c>
      <c r="Z70" s="40">
        <v>0</v>
      </c>
      <c r="AA70" s="47">
        <v>0</v>
      </c>
    </row>
    <row r="71" spans="13:27" ht="18" customHeight="1" x14ac:dyDescent="0.25">
      <c r="M71" s="39" t="s">
        <v>63</v>
      </c>
      <c r="N71" s="40">
        <v>5000</v>
      </c>
      <c r="O71" s="40">
        <v>748880</v>
      </c>
      <c r="P71" s="40"/>
      <c r="Q71" s="40"/>
      <c r="R71" s="40">
        <v>2130</v>
      </c>
      <c r="S71" s="40">
        <v>289680</v>
      </c>
      <c r="T71" s="40"/>
      <c r="U71" s="40"/>
      <c r="V71" s="40"/>
      <c r="W71" s="40"/>
      <c r="X71" s="40">
        <v>2870</v>
      </c>
      <c r="Y71" s="40">
        <v>459200</v>
      </c>
      <c r="Z71" s="40">
        <v>0</v>
      </c>
      <c r="AA71" s="47">
        <v>0</v>
      </c>
    </row>
    <row r="72" spans="13:27" ht="18" customHeight="1" x14ac:dyDescent="0.25">
      <c r="M72" s="39" t="s">
        <v>64</v>
      </c>
      <c r="N72" s="40">
        <v>1400</v>
      </c>
      <c r="O72" s="40">
        <v>211400</v>
      </c>
      <c r="P72" s="40">
        <v>1400</v>
      </c>
      <c r="Q72" s="40">
        <v>211400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7">
        <v>0</v>
      </c>
    </row>
    <row r="73" spans="13:27" ht="18" customHeight="1" x14ac:dyDescent="0.25">
      <c r="M73" s="39" t="s">
        <v>65</v>
      </c>
      <c r="N73" s="40">
        <v>1200</v>
      </c>
      <c r="O73" s="40">
        <v>156000</v>
      </c>
      <c r="P73" s="40">
        <v>1200</v>
      </c>
      <c r="Q73" s="40">
        <v>156000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7">
        <v>0</v>
      </c>
    </row>
    <row r="74" spans="13:27" ht="18" customHeight="1" thickBot="1" x14ac:dyDescent="0.3">
      <c r="M74" s="41" t="s">
        <v>39</v>
      </c>
      <c r="N74" s="42">
        <v>66820</v>
      </c>
      <c r="O74" s="60">
        <v>12892230</v>
      </c>
      <c r="P74" s="42">
        <v>11000</v>
      </c>
      <c r="Q74" s="42">
        <v>1710350</v>
      </c>
      <c r="R74" s="42">
        <v>2130</v>
      </c>
      <c r="S74" s="42">
        <v>289680</v>
      </c>
      <c r="T74" s="42">
        <v>1590</v>
      </c>
      <c r="U74" s="42">
        <v>308420</v>
      </c>
      <c r="V74" s="42">
        <v>18750</v>
      </c>
      <c r="W74" s="42">
        <v>2955160</v>
      </c>
      <c r="X74" s="42">
        <v>11180</v>
      </c>
      <c r="Y74" s="42">
        <v>1813620</v>
      </c>
      <c r="Z74" s="42">
        <v>22170</v>
      </c>
      <c r="AA74" s="59">
        <v>5815000</v>
      </c>
    </row>
  </sheetData>
  <mergeCells count="31">
    <mergeCell ref="M1:AA1"/>
    <mergeCell ref="A2:C2"/>
    <mergeCell ref="A25:C25"/>
    <mergeCell ref="E2:K2"/>
    <mergeCell ref="E25:K25"/>
    <mergeCell ref="Z2:AA2"/>
    <mergeCell ref="X2:Y2"/>
    <mergeCell ref="V2:W2"/>
    <mergeCell ref="T2:U2"/>
    <mergeCell ref="R2:S2"/>
    <mergeCell ref="P2:Q2"/>
    <mergeCell ref="N2:O2"/>
    <mergeCell ref="M2:M3"/>
    <mergeCell ref="M26:AA26"/>
    <mergeCell ref="M27:M28"/>
    <mergeCell ref="Z27:AA27"/>
    <mergeCell ref="X27:Y27"/>
    <mergeCell ref="V27:W27"/>
    <mergeCell ref="T27:U27"/>
    <mergeCell ref="R27:S27"/>
    <mergeCell ref="P27:Q27"/>
    <mergeCell ref="N27:O27"/>
    <mergeCell ref="M51:AA51"/>
    <mergeCell ref="Z52:AA52"/>
    <mergeCell ref="X52:Y52"/>
    <mergeCell ref="V52:W52"/>
    <mergeCell ref="T52:U52"/>
    <mergeCell ref="R52:S52"/>
    <mergeCell ref="P52:Q52"/>
    <mergeCell ref="N52:O52"/>
    <mergeCell ref="M52:M53"/>
  </mergeCells>
  <conditionalFormatting sqref="P4:P23 R4:R23 T4:T23 V4:V23 X4:X23 Z4:Z23">
    <cfRule type="cellIs" dxfId="5" priority="3" operator="greaterThan">
      <formula>0</formula>
    </cfRule>
  </conditionalFormatting>
  <conditionalFormatting sqref="P29:P48 R29:R48 T29:T48 V29:V48 X29:X48 Z29:Z48">
    <cfRule type="cellIs" dxfId="4" priority="2" operator="greaterThan">
      <formula>0</formula>
    </cfRule>
  </conditionalFormatting>
  <conditionalFormatting sqref="P54:P73 R54:R73 T54:T73 V54:V73 X54:X73 Z54:Z73">
    <cfRule type="cellIs" dxfId="3" priority="1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4"/>
  <sheetViews>
    <sheetView topLeftCell="H1" workbookViewId="0">
      <selection activeCell="A34" sqref="A34"/>
    </sheetView>
  </sheetViews>
  <sheetFormatPr defaultRowHeight="15" x14ac:dyDescent="0.25"/>
  <cols>
    <col min="1" max="1" width="14.7109375" customWidth="1"/>
    <col min="3" max="3" width="16" bestFit="1" customWidth="1"/>
    <col min="4" max="4" width="5.7109375" customWidth="1"/>
    <col min="5" max="5" width="14.7109375" customWidth="1"/>
    <col min="12" max="12" width="5.7109375" customWidth="1"/>
    <col min="13" max="13" width="14.7109375" customWidth="1"/>
    <col min="14" max="14" width="9.140625" customWidth="1"/>
    <col min="15" max="15" width="10.7109375" customWidth="1"/>
    <col min="17" max="17" width="10.7109375" customWidth="1"/>
    <col min="19" max="19" width="10.7109375" customWidth="1"/>
    <col min="21" max="21" width="10.7109375" customWidth="1"/>
    <col min="23" max="23" width="10.7109375" customWidth="1"/>
    <col min="25" max="25" width="10.7109375" customWidth="1"/>
    <col min="27" max="27" width="10.7109375" customWidth="1"/>
  </cols>
  <sheetData>
    <row r="1" spans="1:27" ht="18" customHeight="1" thickBot="1" x14ac:dyDescent="0.3">
      <c r="M1" s="82" t="s">
        <v>90</v>
      </c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4"/>
    </row>
    <row r="2" spans="1:27" ht="18" customHeight="1" x14ac:dyDescent="0.25">
      <c r="A2" s="79" t="s">
        <v>70</v>
      </c>
      <c r="B2" s="80"/>
      <c r="C2" s="81"/>
      <c r="E2" s="82" t="s">
        <v>78</v>
      </c>
      <c r="F2" s="83"/>
      <c r="G2" s="83"/>
      <c r="H2" s="83"/>
      <c r="I2" s="83"/>
      <c r="J2" s="83"/>
      <c r="K2" s="84"/>
      <c r="M2" s="89" t="s">
        <v>45</v>
      </c>
      <c r="N2" s="86" t="s">
        <v>39</v>
      </c>
      <c r="O2" s="86"/>
      <c r="P2" s="93" t="s">
        <v>72</v>
      </c>
      <c r="Q2" s="93"/>
      <c r="R2" s="86" t="s">
        <v>73</v>
      </c>
      <c r="S2" s="86"/>
      <c r="T2" s="93" t="s">
        <v>74</v>
      </c>
      <c r="U2" s="93"/>
      <c r="V2" s="93" t="s">
        <v>75</v>
      </c>
      <c r="W2" s="93"/>
      <c r="X2" s="86" t="s">
        <v>17</v>
      </c>
      <c r="Y2" s="86"/>
      <c r="Z2" s="86" t="s">
        <v>76</v>
      </c>
      <c r="AA2" s="88"/>
    </row>
    <row r="3" spans="1:27" ht="18" customHeight="1" x14ac:dyDescent="0.25">
      <c r="A3" s="2" t="s">
        <v>45</v>
      </c>
      <c r="B3" s="38" t="s">
        <v>66</v>
      </c>
      <c r="C3" s="3" t="s">
        <v>69</v>
      </c>
      <c r="E3" s="10" t="s">
        <v>45</v>
      </c>
      <c r="F3" s="7" t="s">
        <v>72</v>
      </c>
      <c r="G3" s="7" t="s">
        <v>73</v>
      </c>
      <c r="H3" s="7" t="s">
        <v>74</v>
      </c>
      <c r="I3" s="7" t="s">
        <v>75</v>
      </c>
      <c r="J3" s="7" t="s">
        <v>17</v>
      </c>
      <c r="K3" s="11" t="s">
        <v>76</v>
      </c>
      <c r="M3" s="89"/>
      <c r="N3" s="7" t="s">
        <v>38</v>
      </c>
      <c r="O3" s="7" t="s">
        <v>87</v>
      </c>
      <c r="P3" s="7" t="s">
        <v>38</v>
      </c>
      <c r="Q3" s="7" t="s">
        <v>87</v>
      </c>
      <c r="R3" s="7" t="s">
        <v>38</v>
      </c>
      <c r="S3" s="7" t="s">
        <v>87</v>
      </c>
      <c r="T3" s="7" t="s">
        <v>38</v>
      </c>
      <c r="U3" s="7" t="s">
        <v>87</v>
      </c>
      <c r="V3" s="7" t="s">
        <v>38</v>
      </c>
      <c r="W3" s="7" t="s">
        <v>87</v>
      </c>
      <c r="X3" s="7" t="s">
        <v>38</v>
      </c>
      <c r="Y3" s="7" t="s">
        <v>87</v>
      </c>
      <c r="Z3" s="7" t="s">
        <v>38</v>
      </c>
      <c r="AA3" s="11" t="s">
        <v>87</v>
      </c>
    </row>
    <row r="4" spans="1:27" ht="18" customHeight="1" x14ac:dyDescent="0.25">
      <c r="A4" s="39" t="s">
        <v>46</v>
      </c>
      <c r="B4" s="40">
        <v>2670</v>
      </c>
      <c r="C4" s="3" t="s">
        <v>67</v>
      </c>
      <c r="E4" s="56" t="s">
        <v>46</v>
      </c>
      <c r="F4" s="38">
        <v>164</v>
      </c>
      <c r="G4" s="38">
        <v>211</v>
      </c>
      <c r="H4" s="38">
        <v>215</v>
      </c>
      <c r="I4" s="38">
        <v>261</v>
      </c>
      <c r="J4" s="38">
        <v>172</v>
      </c>
      <c r="K4" s="3">
        <v>163</v>
      </c>
      <c r="M4" s="39" t="s">
        <v>46</v>
      </c>
      <c r="N4" s="40">
        <f>SUM(P4,R4,T4,V4,X4,Z4)</f>
        <v>2670</v>
      </c>
      <c r="O4" s="40">
        <f>SUM(Q4,S4,U4,W4,Y4,AA4)</f>
        <v>1507600</v>
      </c>
      <c r="P4" s="40">
        <v>0</v>
      </c>
      <c r="Q4" s="40">
        <f>P4*F27</f>
        <v>0</v>
      </c>
      <c r="R4" s="40">
        <v>0</v>
      </c>
      <c r="S4" s="40">
        <f>R4*G27</f>
        <v>0</v>
      </c>
      <c r="T4" s="40">
        <v>1590</v>
      </c>
      <c r="U4" s="40">
        <f>T4*H27</f>
        <v>1062120</v>
      </c>
      <c r="V4" s="40">
        <v>0</v>
      </c>
      <c r="W4" s="40">
        <f>V4*I27</f>
        <v>0</v>
      </c>
      <c r="X4" s="40">
        <v>200</v>
      </c>
      <c r="Y4" s="40">
        <f>X4*J27</f>
        <v>92600</v>
      </c>
      <c r="Z4" s="40">
        <v>880</v>
      </c>
      <c r="AA4" s="47">
        <f>Z4*K27</f>
        <v>352880</v>
      </c>
    </row>
    <row r="5" spans="1:27" ht="18" customHeight="1" x14ac:dyDescent="0.25">
      <c r="A5" s="39" t="s">
        <v>47</v>
      </c>
      <c r="B5" s="40">
        <v>1310</v>
      </c>
      <c r="C5" s="3" t="s">
        <v>67</v>
      </c>
      <c r="E5" s="56" t="s">
        <v>47</v>
      </c>
      <c r="F5" s="38">
        <v>155</v>
      </c>
      <c r="G5" s="38">
        <v>260</v>
      </c>
      <c r="H5" s="38">
        <v>359</v>
      </c>
      <c r="I5" s="38">
        <v>312</v>
      </c>
      <c r="J5" s="38">
        <v>300</v>
      </c>
      <c r="K5" s="3">
        <v>77</v>
      </c>
      <c r="M5" s="39" t="s">
        <v>47</v>
      </c>
      <c r="N5" s="40">
        <f t="shared" ref="N5:O23" si="0">SUM(P5,R5,T5,V5,X5,Z5)</f>
        <v>1310</v>
      </c>
      <c r="O5" s="40">
        <f t="shared" si="0"/>
        <v>281650</v>
      </c>
      <c r="P5" s="40">
        <v>0</v>
      </c>
      <c r="Q5" s="40">
        <f t="shared" ref="Q5:Q7" si="1">P5*F28</f>
        <v>0</v>
      </c>
      <c r="R5" s="40">
        <v>0</v>
      </c>
      <c r="S5" s="40">
        <f t="shared" ref="S5:S8" si="2">R5*G28</f>
        <v>0</v>
      </c>
      <c r="T5" s="40">
        <v>0</v>
      </c>
      <c r="U5" s="40">
        <f t="shared" ref="U5:U7" si="3">T5*H28</f>
        <v>0</v>
      </c>
      <c r="V5" s="40">
        <v>0</v>
      </c>
      <c r="W5" s="40">
        <f t="shared" ref="W5:W7" si="4">V5*I28</f>
        <v>0</v>
      </c>
      <c r="X5" s="40">
        <v>0</v>
      </c>
      <c r="Y5" s="40">
        <f t="shared" ref="Y5:Y8" si="5">X5*J28</f>
        <v>0</v>
      </c>
      <c r="Z5" s="40">
        <v>1310</v>
      </c>
      <c r="AA5" s="47">
        <f t="shared" ref="AA5:AA23" si="6">Z5*K28</f>
        <v>281650</v>
      </c>
    </row>
    <row r="6" spans="1:27" ht="18" customHeight="1" x14ac:dyDescent="0.25">
      <c r="A6" s="39" t="s">
        <v>48</v>
      </c>
      <c r="B6" s="40">
        <v>3450</v>
      </c>
      <c r="C6" s="3" t="s">
        <v>67</v>
      </c>
      <c r="E6" s="56" t="s">
        <v>48</v>
      </c>
      <c r="F6" s="38">
        <v>190</v>
      </c>
      <c r="G6" s="38">
        <v>244</v>
      </c>
      <c r="H6" s="38">
        <v>326</v>
      </c>
      <c r="I6" s="38">
        <v>272</v>
      </c>
      <c r="J6" s="38">
        <v>268</v>
      </c>
      <c r="K6" s="3">
        <v>160</v>
      </c>
      <c r="M6" s="39" t="s">
        <v>48</v>
      </c>
      <c r="N6" s="40">
        <f t="shared" si="0"/>
        <v>3450</v>
      </c>
      <c r="O6" s="40">
        <f t="shared" si="0"/>
        <v>1544280</v>
      </c>
      <c r="P6" s="40">
        <v>360</v>
      </c>
      <c r="Q6" s="40">
        <f t="shared" si="1"/>
        <v>91800</v>
      </c>
      <c r="R6" s="40">
        <v>0</v>
      </c>
      <c r="S6" s="40">
        <f t="shared" si="2"/>
        <v>0</v>
      </c>
      <c r="T6" s="40">
        <v>0</v>
      </c>
      <c r="U6" s="40">
        <f t="shared" si="3"/>
        <v>0</v>
      </c>
      <c r="V6" s="40">
        <v>2940</v>
      </c>
      <c r="W6" s="40">
        <f t="shared" si="4"/>
        <v>1417080</v>
      </c>
      <c r="X6" s="40">
        <v>0</v>
      </c>
      <c r="Y6" s="40">
        <f t="shared" si="5"/>
        <v>0</v>
      </c>
      <c r="Z6" s="40">
        <v>150</v>
      </c>
      <c r="AA6" s="47">
        <f t="shared" si="6"/>
        <v>35400</v>
      </c>
    </row>
    <row r="7" spans="1:27" ht="18" customHeight="1" x14ac:dyDescent="0.25">
      <c r="A7" s="39" t="s">
        <v>49</v>
      </c>
      <c r="B7" s="40">
        <v>4470</v>
      </c>
      <c r="C7" s="3" t="s">
        <v>67</v>
      </c>
      <c r="E7" s="56" t="s">
        <v>49</v>
      </c>
      <c r="F7" s="38">
        <v>200</v>
      </c>
      <c r="G7" s="38">
        <v>196</v>
      </c>
      <c r="H7" s="38">
        <v>251</v>
      </c>
      <c r="I7" s="38">
        <v>198</v>
      </c>
      <c r="J7" s="38">
        <v>324</v>
      </c>
      <c r="K7" s="3">
        <v>240</v>
      </c>
      <c r="M7" s="39" t="s">
        <v>49</v>
      </c>
      <c r="N7" s="40">
        <f t="shared" si="0"/>
        <v>4470</v>
      </c>
      <c r="O7" s="40">
        <f t="shared" si="0"/>
        <v>710730</v>
      </c>
      <c r="P7" s="40">
        <v>0</v>
      </c>
      <c r="Q7" s="40">
        <f t="shared" si="1"/>
        <v>0</v>
      </c>
      <c r="R7" s="40">
        <v>0</v>
      </c>
      <c r="S7" s="40">
        <f t="shared" si="2"/>
        <v>0</v>
      </c>
      <c r="T7" s="40">
        <v>0</v>
      </c>
      <c r="U7" s="40">
        <f t="shared" si="3"/>
        <v>0</v>
      </c>
      <c r="V7" s="40">
        <v>4470</v>
      </c>
      <c r="W7" s="40">
        <f t="shared" si="4"/>
        <v>710730</v>
      </c>
      <c r="X7" s="40">
        <v>0</v>
      </c>
      <c r="Y7" s="40">
        <f t="shared" si="5"/>
        <v>0</v>
      </c>
      <c r="Z7" s="40">
        <v>0</v>
      </c>
      <c r="AA7" s="47">
        <f t="shared" si="6"/>
        <v>0</v>
      </c>
    </row>
    <row r="8" spans="1:27" ht="18" customHeight="1" x14ac:dyDescent="0.25">
      <c r="A8" s="39" t="s">
        <v>50</v>
      </c>
      <c r="B8" s="40">
        <v>2500</v>
      </c>
      <c r="C8" s="3" t="s">
        <v>68</v>
      </c>
      <c r="E8" s="56" t="s">
        <v>50</v>
      </c>
      <c r="F8" s="38"/>
      <c r="G8" s="38">
        <v>150</v>
      </c>
      <c r="H8" s="38"/>
      <c r="I8" s="38"/>
      <c r="J8" s="38">
        <v>160</v>
      </c>
      <c r="K8" s="3">
        <v>240</v>
      </c>
      <c r="M8" s="48" t="s">
        <v>50</v>
      </c>
      <c r="N8" s="40">
        <f t="shared" si="0"/>
        <v>2500</v>
      </c>
      <c r="O8" s="40">
        <f t="shared" si="0"/>
        <v>315000</v>
      </c>
      <c r="P8" s="40"/>
      <c r="Q8" s="40"/>
      <c r="R8" s="40">
        <v>0</v>
      </c>
      <c r="S8" s="40">
        <f t="shared" si="2"/>
        <v>0</v>
      </c>
      <c r="T8" s="40"/>
      <c r="U8" s="40"/>
      <c r="V8" s="40"/>
      <c r="W8" s="40"/>
      <c r="X8" s="40">
        <v>2500</v>
      </c>
      <c r="Y8" s="40">
        <f t="shared" si="5"/>
        <v>315000</v>
      </c>
      <c r="Z8" s="40">
        <v>0</v>
      </c>
      <c r="AA8" s="47">
        <f t="shared" si="6"/>
        <v>0</v>
      </c>
    </row>
    <row r="9" spans="1:27" ht="18" customHeight="1" x14ac:dyDescent="0.25">
      <c r="A9" s="39" t="s">
        <v>51</v>
      </c>
      <c r="B9" s="40">
        <v>3450</v>
      </c>
      <c r="C9" s="3" t="s">
        <v>67</v>
      </c>
      <c r="E9" s="56" t="s">
        <v>51</v>
      </c>
      <c r="F9" s="38">
        <v>250</v>
      </c>
      <c r="G9" s="38"/>
      <c r="H9" s="38"/>
      <c r="I9" s="38"/>
      <c r="J9" s="38"/>
      <c r="K9" s="3">
        <v>305</v>
      </c>
      <c r="M9" s="39" t="s">
        <v>51</v>
      </c>
      <c r="N9" s="40">
        <f t="shared" si="0"/>
        <v>3450</v>
      </c>
      <c r="O9" s="40">
        <f t="shared" si="0"/>
        <v>317400</v>
      </c>
      <c r="P9" s="40">
        <v>3450</v>
      </c>
      <c r="Q9" s="40">
        <f t="shared" ref="Q9:Q14" si="7">P9*F32</f>
        <v>317400</v>
      </c>
      <c r="R9" s="40"/>
      <c r="S9" s="40"/>
      <c r="T9" s="40"/>
      <c r="U9" s="40"/>
      <c r="V9" s="40"/>
      <c r="W9" s="40"/>
      <c r="X9" s="40"/>
      <c r="Y9" s="40"/>
      <c r="Z9" s="40">
        <v>0</v>
      </c>
      <c r="AA9" s="47">
        <f t="shared" si="6"/>
        <v>0</v>
      </c>
    </row>
    <row r="10" spans="1:27" ht="18" customHeight="1" x14ac:dyDescent="0.25">
      <c r="A10" s="39" t="s">
        <v>52</v>
      </c>
      <c r="B10" s="40">
        <v>900</v>
      </c>
      <c r="C10" s="3" t="s">
        <v>67</v>
      </c>
      <c r="E10" s="56" t="s">
        <v>52</v>
      </c>
      <c r="F10" s="38">
        <v>150</v>
      </c>
      <c r="G10" s="38"/>
      <c r="H10" s="38"/>
      <c r="I10" s="38"/>
      <c r="J10" s="38"/>
      <c r="K10" s="3">
        <v>443</v>
      </c>
      <c r="M10" s="39" t="s">
        <v>52</v>
      </c>
      <c r="N10" s="40">
        <f t="shared" si="0"/>
        <v>900</v>
      </c>
      <c r="O10" s="40">
        <f t="shared" si="0"/>
        <v>68400</v>
      </c>
      <c r="P10" s="40">
        <v>900</v>
      </c>
      <c r="Q10" s="40">
        <f t="shared" si="7"/>
        <v>68400</v>
      </c>
      <c r="R10" s="40"/>
      <c r="S10" s="40"/>
      <c r="T10" s="40"/>
      <c r="U10" s="40"/>
      <c r="V10" s="40"/>
      <c r="W10" s="40"/>
      <c r="X10" s="40"/>
      <c r="Y10" s="40"/>
      <c r="Z10" s="40">
        <v>0</v>
      </c>
      <c r="AA10" s="47">
        <f t="shared" si="6"/>
        <v>0</v>
      </c>
    </row>
    <row r="11" spans="1:27" ht="18" customHeight="1" x14ac:dyDescent="0.25">
      <c r="A11" s="39" t="s">
        <v>53</v>
      </c>
      <c r="B11" s="40">
        <v>3450</v>
      </c>
      <c r="C11" s="3" t="s">
        <v>67</v>
      </c>
      <c r="E11" s="56" t="s">
        <v>53</v>
      </c>
      <c r="F11" s="38">
        <v>300</v>
      </c>
      <c r="G11" s="38"/>
      <c r="H11" s="38"/>
      <c r="I11" s="38"/>
      <c r="J11" s="38"/>
      <c r="K11" s="3">
        <v>177</v>
      </c>
      <c r="M11" s="39" t="s">
        <v>53</v>
      </c>
      <c r="N11" s="40">
        <f t="shared" si="0"/>
        <v>3450</v>
      </c>
      <c r="O11" s="40">
        <f t="shared" si="0"/>
        <v>213900</v>
      </c>
      <c r="P11" s="40">
        <v>0</v>
      </c>
      <c r="Q11" s="40">
        <f t="shared" si="7"/>
        <v>0</v>
      </c>
      <c r="R11" s="40"/>
      <c r="S11" s="40"/>
      <c r="T11" s="40"/>
      <c r="U11" s="40"/>
      <c r="V11" s="40"/>
      <c r="W11" s="40"/>
      <c r="X11" s="40"/>
      <c r="Y11" s="40"/>
      <c r="Z11" s="40">
        <v>3450</v>
      </c>
      <c r="AA11" s="47">
        <f t="shared" si="6"/>
        <v>213900</v>
      </c>
    </row>
    <row r="12" spans="1:27" ht="18" customHeight="1" x14ac:dyDescent="0.25">
      <c r="A12" s="39" t="s">
        <v>54</v>
      </c>
      <c r="B12" s="40">
        <v>3360</v>
      </c>
      <c r="C12" s="3" t="s">
        <v>67</v>
      </c>
      <c r="E12" s="56" t="s">
        <v>54</v>
      </c>
      <c r="F12" s="38">
        <v>258</v>
      </c>
      <c r="G12" s="38"/>
      <c r="H12" s="38"/>
      <c r="I12" s="38"/>
      <c r="J12" s="38"/>
      <c r="K12" s="3">
        <v>592</v>
      </c>
      <c r="M12" s="39" t="s">
        <v>54</v>
      </c>
      <c r="N12" s="40">
        <f t="shared" si="0"/>
        <v>3360</v>
      </c>
      <c r="O12" s="40">
        <f t="shared" si="0"/>
        <v>288960</v>
      </c>
      <c r="P12" s="40">
        <v>3360</v>
      </c>
      <c r="Q12" s="40">
        <f t="shared" si="7"/>
        <v>288960</v>
      </c>
      <c r="R12" s="40"/>
      <c r="S12" s="40"/>
      <c r="T12" s="40"/>
      <c r="U12" s="40"/>
      <c r="V12" s="40"/>
      <c r="W12" s="40"/>
      <c r="X12" s="40"/>
      <c r="Y12" s="40"/>
      <c r="Z12" s="40">
        <v>0</v>
      </c>
      <c r="AA12" s="47">
        <f t="shared" si="6"/>
        <v>0</v>
      </c>
    </row>
    <row r="13" spans="1:27" ht="18" customHeight="1" x14ac:dyDescent="0.25">
      <c r="A13" s="39" t="s">
        <v>55</v>
      </c>
      <c r="B13" s="40">
        <v>4660</v>
      </c>
      <c r="C13" s="3" t="s">
        <v>67</v>
      </c>
      <c r="E13" s="56" t="s">
        <v>55</v>
      </c>
      <c r="F13" s="38">
        <v>154</v>
      </c>
      <c r="G13" s="38">
        <v>156</v>
      </c>
      <c r="H13" s="38">
        <v>250</v>
      </c>
      <c r="I13" s="38">
        <v>163</v>
      </c>
      <c r="J13" s="38">
        <v>168</v>
      </c>
      <c r="K13" s="3">
        <v>171</v>
      </c>
      <c r="M13" s="39" t="s">
        <v>55</v>
      </c>
      <c r="N13" s="40">
        <f t="shared" si="0"/>
        <v>4660</v>
      </c>
      <c r="O13" s="40">
        <f t="shared" si="0"/>
        <v>1169660</v>
      </c>
      <c r="P13" s="40">
        <v>0</v>
      </c>
      <c r="Q13" s="40">
        <f t="shared" si="7"/>
        <v>0</v>
      </c>
      <c r="R13" s="40">
        <v>0</v>
      </c>
      <c r="S13" s="40">
        <f t="shared" ref="S13:S23" si="8">R13*G36</f>
        <v>0</v>
      </c>
      <c r="T13" s="40">
        <v>0</v>
      </c>
      <c r="U13" s="40">
        <f t="shared" ref="U13:U14" si="9">T13*H36</f>
        <v>0</v>
      </c>
      <c r="V13" s="40">
        <v>4660</v>
      </c>
      <c r="W13" s="40">
        <f t="shared" ref="W13:W14" si="10">V13*I36</f>
        <v>1169660</v>
      </c>
      <c r="X13" s="40">
        <v>0</v>
      </c>
      <c r="Y13" s="40">
        <f t="shared" ref="Y13:Y23" si="11">X13*J36</f>
        <v>0</v>
      </c>
      <c r="Z13" s="40">
        <v>0</v>
      </c>
      <c r="AA13" s="47">
        <f t="shared" si="6"/>
        <v>0</v>
      </c>
    </row>
    <row r="14" spans="1:27" ht="18" customHeight="1" x14ac:dyDescent="0.25">
      <c r="A14" s="39" t="s">
        <v>56</v>
      </c>
      <c r="B14" s="40">
        <v>2930</v>
      </c>
      <c r="C14" s="3" t="s">
        <v>67</v>
      </c>
      <c r="E14" s="56" t="s">
        <v>56</v>
      </c>
      <c r="F14" s="38">
        <v>146</v>
      </c>
      <c r="G14" s="38">
        <v>152</v>
      </c>
      <c r="H14" s="38">
        <v>187</v>
      </c>
      <c r="I14" s="38">
        <v>166</v>
      </c>
      <c r="J14" s="38">
        <v>172</v>
      </c>
      <c r="K14" s="3">
        <v>114</v>
      </c>
      <c r="M14" s="39" t="s">
        <v>56</v>
      </c>
      <c r="N14" s="40">
        <f t="shared" si="0"/>
        <v>2930</v>
      </c>
      <c r="O14" s="40">
        <f t="shared" si="0"/>
        <v>404340</v>
      </c>
      <c r="P14" s="40">
        <v>2930</v>
      </c>
      <c r="Q14" s="40">
        <f t="shared" si="7"/>
        <v>404340</v>
      </c>
      <c r="R14" s="40">
        <v>0</v>
      </c>
      <c r="S14" s="40">
        <f t="shared" si="8"/>
        <v>0</v>
      </c>
      <c r="T14" s="40">
        <v>0</v>
      </c>
      <c r="U14" s="40">
        <f t="shared" si="9"/>
        <v>0</v>
      </c>
      <c r="V14" s="40">
        <v>0</v>
      </c>
      <c r="W14" s="40">
        <f t="shared" si="10"/>
        <v>0</v>
      </c>
      <c r="X14" s="40">
        <v>0</v>
      </c>
      <c r="Y14" s="40">
        <f t="shared" si="11"/>
        <v>0</v>
      </c>
      <c r="Z14" s="40">
        <v>0</v>
      </c>
      <c r="AA14" s="47">
        <f t="shared" si="6"/>
        <v>0</v>
      </c>
    </row>
    <row r="15" spans="1:27" ht="18" customHeight="1" x14ac:dyDescent="0.25">
      <c r="A15" s="39" t="s">
        <v>57</v>
      </c>
      <c r="B15" s="40">
        <v>3750</v>
      </c>
      <c r="C15" s="3" t="s">
        <v>68</v>
      </c>
      <c r="E15" s="56" t="s">
        <v>57</v>
      </c>
      <c r="F15" s="38"/>
      <c r="G15" s="38">
        <v>132</v>
      </c>
      <c r="H15" s="38"/>
      <c r="I15" s="38"/>
      <c r="J15" s="38">
        <v>144</v>
      </c>
      <c r="K15" s="3">
        <v>118</v>
      </c>
      <c r="M15" s="48" t="s">
        <v>57</v>
      </c>
      <c r="N15" s="40">
        <f t="shared" si="0"/>
        <v>3750</v>
      </c>
      <c r="O15" s="40">
        <f t="shared" si="0"/>
        <v>913170</v>
      </c>
      <c r="P15" s="40"/>
      <c r="Q15" s="40"/>
      <c r="R15" s="40">
        <v>2130</v>
      </c>
      <c r="S15" s="40">
        <f t="shared" si="8"/>
        <v>342930</v>
      </c>
      <c r="T15" s="40"/>
      <c r="U15" s="40"/>
      <c r="V15" s="40"/>
      <c r="W15" s="40"/>
      <c r="X15" s="40">
        <v>1620</v>
      </c>
      <c r="Y15" s="40">
        <f t="shared" si="11"/>
        <v>570240</v>
      </c>
      <c r="Z15" s="40">
        <v>0</v>
      </c>
      <c r="AA15" s="47">
        <f t="shared" si="6"/>
        <v>0</v>
      </c>
    </row>
    <row r="16" spans="1:27" ht="18" customHeight="1" x14ac:dyDescent="0.25">
      <c r="A16" s="39" t="s">
        <v>58</v>
      </c>
      <c r="B16" s="40">
        <v>6680</v>
      </c>
      <c r="C16" s="3" t="s">
        <v>67</v>
      </c>
      <c r="E16" s="56" t="s">
        <v>58</v>
      </c>
      <c r="F16" s="38">
        <v>182</v>
      </c>
      <c r="G16" s="38">
        <v>137</v>
      </c>
      <c r="H16" s="38">
        <v>150</v>
      </c>
      <c r="I16" s="38">
        <v>90</v>
      </c>
      <c r="J16" s="38">
        <v>203</v>
      </c>
      <c r="K16" s="3">
        <v>231</v>
      </c>
      <c r="M16" s="39" t="s">
        <v>58</v>
      </c>
      <c r="N16" s="40">
        <f t="shared" si="0"/>
        <v>6680</v>
      </c>
      <c r="O16" s="40">
        <f t="shared" si="0"/>
        <v>794920</v>
      </c>
      <c r="P16" s="40">
        <v>0</v>
      </c>
      <c r="Q16" s="40">
        <f t="shared" ref="Q16:Q19" si="12">P16*F39</f>
        <v>0</v>
      </c>
      <c r="R16" s="40">
        <v>0</v>
      </c>
      <c r="S16" s="40">
        <f t="shared" si="8"/>
        <v>0</v>
      </c>
      <c r="T16" s="40">
        <v>0</v>
      </c>
      <c r="U16" s="40">
        <f t="shared" ref="U16:U19" si="13">T16*H39</f>
        <v>0</v>
      </c>
      <c r="V16" s="40">
        <v>6680</v>
      </c>
      <c r="W16" s="40">
        <f t="shared" ref="W16:W19" si="14">V16*I39</f>
        <v>794920</v>
      </c>
      <c r="X16" s="40">
        <v>0</v>
      </c>
      <c r="Y16" s="40">
        <f t="shared" si="11"/>
        <v>0</v>
      </c>
      <c r="Z16" s="40">
        <v>0</v>
      </c>
      <c r="AA16" s="47">
        <f t="shared" si="6"/>
        <v>0</v>
      </c>
    </row>
    <row r="17" spans="1:27" ht="18" customHeight="1" x14ac:dyDescent="0.25">
      <c r="A17" s="39" t="s">
        <v>59</v>
      </c>
      <c r="B17" s="40">
        <v>3110</v>
      </c>
      <c r="C17" s="3" t="s">
        <v>67</v>
      </c>
      <c r="E17" s="56" t="s">
        <v>59</v>
      </c>
      <c r="F17" s="38">
        <v>159</v>
      </c>
      <c r="G17" s="38">
        <v>250</v>
      </c>
      <c r="H17" s="38">
        <v>334</v>
      </c>
      <c r="I17" s="38">
        <v>320</v>
      </c>
      <c r="J17" s="38">
        <v>186</v>
      </c>
      <c r="K17" s="3">
        <v>123</v>
      </c>
      <c r="M17" s="39" t="s">
        <v>59</v>
      </c>
      <c r="N17" s="40">
        <f t="shared" si="0"/>
        <v>3110</v>
      </c>
      <c r="O17" s="40">
        <f t="shared" si="0"/>
        <v>385640</v>
      </c>
      <c r="P17" s="40">
        <v>0</v>
      </c>
      <c r="Q17" s="40">
        <f t="shared" si="12"/>
        <v>0</v>
      </c>
      <c r="R17" s="40">
        <v>0</v>
      </c>
      <c r="S17" s="40">
        <f t="shared" si="8"/>
        <v>0</v>
      </c>
      <c r="T17" s="40">
        <v>0</v>
      </c>
      <c r="U17" s="40">
        <f t="shared" si="13"/>
        <v>0</v>
      </c>
      <c r="V17" s="40">
        <v>0</v>
      </c>
      <c r="W17" s="40">
        <f t="shared" si="14"/>
        <v>0</v>
      </c>
      <c r="X17" s="40">
        <v>0</v>
      </c>
      <c r="Y17" s="40">
        <f t="shared" si="11"/>
        <v>0</v>
      </c>
      <c r="Z17" s="40">
        <v>3110</v>
      </c>
      <c r="AA17" s="47">
        <f t="shared" si="6"/>
        <v>385640</v>
      </c>
    </row>
    <row r="18" spans="1:27" ht="18" customHeight="1" x14ac:dyDescent="0.25">
      <c r="A18" s="39" t="s">
        <v>60</v>
      </c>
      <c r="B18" s="40">
        <v>2940</v>
      </c>
      <c r="C18" s="3" t="s">
        <v>67</v>
      </c>
      <c r="E18" s="56" t="s">
        <v>60</v>
      </c>
      <c r="F18" s="38">
        <v>155</v>
      </c>
      <c r="G18" s="38">
        <v>253</v>
      </c>
      <c r="H18" s="38">
        <v>334</v>
      </c>
      <c r="I18" s="38">
        <v>322</v>
      </c>
      <c r="J18" s="38">
        <v>187</v>
      </c>
      <c r="K18" s="3">
        <v>101</v>
      </c>
      <c r="M18" s="39" t="s">
        <v>60</v>
      </c>
      <c r="N18" s="40">
        <f t="shared" si="0"/>
        <v>2940</v>
      </c>
      <c r="O18" s="40">
        <f t="shared" si="0"/>
        <v>367500</v>
      </c>
      <c r="P18" s="40">
        <v>0</v>
      </c>
      <c r="Q18" s="40">
        <f t="shared" si="12"/>
        <v>0</v>
      </c>
      <c r="R18" s="40">
        <v>0</v>
      </c>
      <c r="S18" s="40">
        <f t="shared" si="8"/>
        <v>0</v>
      </c>
      <c r="T18" s="40">
        <v>0</v>
      </c>
      <c r="U18" s="40">
        <f t="shared" si="13"/>
        <v>0</v>
      </c>
      <c r="V18" s="40">
        <v>0</v>
      </c>
      <c r="W18" s="40">
        <f t="shared" si="14"/>
        <v>0</v>
      </c>
      <c r="X18" s="40">
        <v>0</v>
      </c>
      <c r="Y18" s="40">
        <f t="shared" si="11"/>
        <v>0</v>
      </c>
      <c r="Z18" s="40">
        <v>2940</v>
      </c>
      <c r="AA18" s="47">
        <f t="shared" si="6"/>
        <v>367500</v>
      </c>
    </row>
    <row r="19" spans="1:27" ht="18" customHeight="1" x14ac:dyDescent="0.25">
      <c r="A19" s="39" t="s">
        <v>61</v>
      </c>
      <c r="B19" s="40">
        <v>2730</v>
      </c>
      <c r="C19" s="3" t="s">
        <v>67</v>
      </c>
      <c r="E19" s="56" t="s">
        <v>61</v>
      </c>
      <c r="F19" s="38">
        <v>166</v>
      </c>
      <c r="G19" s="38">
        <v>261</v>
      </c>
      <c r="H19" s="38">
        <v>342</v>
      </c>
      <c r="I19" s="38">
        <v>331</v>
      </c>
      <c r="J19" s="38">
        <v>193</v>
      </c>
      <c r="K19" s="3">
        <v>105</v>
      </c>
      <c r="M19" s="39" t="s">
        <v>61</v>
      </c>
      <c r="N19" s="40">
        <f t="shared" si="0"/>
        <v>2730</v>
      </c>
      <c r="O19" s="40">
        <f t="shared" si="0"/>
        <v>401310</v>
      </c>
      <c r="P19" s="40">
        <v>0</v>
      </c>
      <c r="Q19" s="40">
        <f t="shared" si="12"/>
        <v>0</v>
      </c>
      <c r="R19" s="40">
        <v>0</v>
      </c>
      <c r="S19" s="40">
        <f t="shared" si="8"/>
        <v>0</v>
      </c>
      <c r="T19" s="40">
        <v>0</v>
      </c>
      <c r="U19" s="40">
        <f t="shared" si="13"/>
        <v>0</v>
      </c>
      <c r="V19" s="40">
        <v>0</v>
      </c>
      <c r="W19" s="40">
        <f t="shared" si="14"/>
        <v>0</v>
      </c>
      <c r="X19" s="40">
        <v>0</v>
      </c>
      <c r="Y19" s="40">
        <f t="shared" si="11"/>
        <v>0</v>
      </c>
      <c r="Z19" s="40">
        <v>2730</v>
      </c>
      <c r="AA19" s="47">
        <f t="shared" si="6"/>
        <v>401310</v>
      </c>
    </row>
    <row r="20" spans="1:27" ht="18" customHeight="1" x14ac:dyDescent="0.25">
      <c r="A20" s="39" t="s">
        <v>62</v>
      </c>
      <c r="B20" s="40">
        <v>6860</v>
      </c>
      <c r="C20" s="3" t="s">
        <v>68</v>
      </c>
      <c r="E20" s="56" t="s">
        <v>62</v>
      </c>
      <c r="F20" s="38"/>
      <c r="G20" s="38">
        <v>167</v>
      </c>
      <c r="H20" s="38"/>
      <c r="I20" s="38"/>
      <c r="J20" s="38">
        <v>167</v>
      </c>
      <c r="K20" s="3">
        <v>182</v>
      </c>
      <c r="M20" s="48" t="s">
        <v>62</v>
      </c>
      <c r="N20" s="40">
        <f t="shared" si="0"/>
        <v>6860</v>
      </c>
      <c r="O20" s="40">
        <f t="shared" si="0"/>
        <v>2661680</v>
      </c>
      <c r="P20" s="40"/>
      <c r="Q20" s="40"/>
      <c r="R20" s="40">
        <v>0</v>
      </c>
      <c r="S20" s="40">
        <f t="shared" si="8"/>
        <v>0</v>
      </c>
      <c r="T20" s="40"/>
      <c r="U20" s="40"/>
      <c r="V20" s="40"/>
      <c r="W20" s="40"/>
      <c r="X20" s="40">
        <v>6860</v>
      </c>
      <c r="Y20" s="40">
        <f t="shared" si="11"/>
        <v>2661680</v>
      </c>
      <c r="Z20" s="40">
        <v>0</v>
      </c>
      <c r="AA20" s="47">
        <f t="shared" si="6"/>
        <v>0</v>
      </c>
    </row>
    <row r="21" spans="1:27" ht="18" customHeight="1" x14ac:dyDescent="0.25">
      <c r="A21" s="39" t="s">
        <v>63</v>
      </c>
      <c r="B21" s="40">
        <v>5000</v>
      </c>
      <c r="C21" s="3" t="s">
        <v>68</v>
      </c>
      <c r="E21" s="56" t="s">
        <v>63</v>
      </c>
      <c r="F21" s="38"/>
      <c r="G21" s="38">
        <v>136</v>
      </c>
      <c r="H21" s="38"/>
      <c r="I21" s="38"/>
      <c r="J21" s="38">
        <v>160</v>
      </c>
      <c r="K21" s="3">
        <v>89</v>
      </c>
      <c r="M21" s="48" t="s">
        <v>63</v>
      </c>
      <c r="N21" s="40">
        <f t="shared" si="0"/>
        <v>5000</v>
      </c>
      <c r="O21" s="40">
        <f t="shared" si="0"/>
        <v>715000</v>
      </c>
      <c r="P21" s="40"/>
      <c r="Q21" s="40"/>
      <c r="R21" s="40">
        <v>0</v>
      </c>
      <c r="S21" s="40">
        <f t="shared" si="8"/>
        <v>0</v>
      </c>
      <c r="T21" s="40"/>
      <c r="U21" s="40"/>
      <c r="V21" s="40"/>
      <c r="W21" s="40"/>
      <c r="X21" s="40">
        <v>0</v>
      </c>
      <c r="Y21" s="40">
        <f t="shared" si="11"/>
        <v>0</v>
      </c>
      <c r="Z21" s="40">
        <v>5000</v>
      </c>
      <c r="AA21" s="47">
        <f t="shared" si="6"/>
        <v>715000</v>
      </c>
    </row>
    <row r="22" spans="1:27" ht="18" customHeight="1" x14ac:dyDescent="0.25">
      <c r="A22" s="39" t="s">
        <v>64</v>
      </c>
      <c r="B22" s="40">
        <v>1400</v>
      </c>
      <c r="C22" s="3" t="s">
        <v>67</v>
      </c>
      <c r="E22" s="56" t="s">
        <v>64</v>
      </c>
      <c r="F22" s="38">
        <v>151</v>
      </c>
      <c r="G22" s="38">
        <v>143</v>
      </c>
      <c r="H22" s="38">
        <v>158</v>
      </c>
      <c r="I22" s="38">
        <v>280</v>
      </c>
      <c r="J22" s="38">
        <v>119</v>
      </c>
      <c r="K22" s="3">
        <v>62</v>
      </c>
      <c r="M22" s="39" t="s">
        <v>64</v>
      </c>
      <c r="N22" s="40">
        <f t="shared" si="0"/>
        <v>1400</v>
      </c>
      <c r="O22" s="40">
        <f t="shared" si="0"/>
        <v>130200</v>
      </c>
      <c r="P22" s="40">
        <v>0</v>
      </c>
      <c r="Q22" s="40">
        <f t="shared" ref="Q22:Q23" si="15">P22*F45</f>
        <v>0</v>
      </c>
      <c r="R22" s="40">
        <v>0</v>
      </c>
      <c r="S22" s="40">
        <f t="shared" si="8"/>
        <v>0</v>
      </c>
      <c r="T22" s="40">
        <v>0</v>
      </c>
      <c r="U22" s="40">
        <f t="shared" ref="U22:U23" si="16">T22*H45</f>
        <v>0</v>
      </c>
      <c r="V22" s="40">
        <v>0</v>
      </c>
      <c r="W22" s="40">
        <f t="shared" ref="W22:W23" si="17">V22*I45</f>
        <v>0</v>
      </c>
      <c r="X22" s="40">
        <v>0</v>
      </c>
      <c r="Y22" s="40">
        <f t="shared" si="11"/>
        <v>0</v>
      </c>
      <c r="Z22" s="40">
        <v>1400</v>
      </c>
      <c r="AA22" s="47">
        <f t="shared" si="6"/>
        <v>130200</v>
      </c>
    </row>
    <row r="23" spans="1:27" ht="18" customHeight="1" thickBot="1" x14ac:dyDescent="0.3">
      <c r="A23" s="41" t="s">
        <v>65</v>
      </c>
      <c r="B23" s="42">
        <v>1200</v>
      </c>
      <c r="C23" s="6" t="s">
        <v>67</v>
      </c>
      <c r="E23" s="57" t="s">
        <v>65</v>
      </c>
      <c r="F23" s="5">
        <v>130</v>
      </c>
      <c r="G23" s="5">
        <v>172</v>
      </c>
      <c r="H23" s="5">
        <v>270</v>
      </c>
      <c r="I23" s="5">
        <v>270</v>
      </c>
      <c r="J23" s="5">
        <v>150</v>
      </c>
      <c r="K23" s="6">
        <v>90</v>
      </c>
      <c r="M23" s="49" t="s">
        <v>65</v>
      </c>
      <c r="N23" s="50">
        <f t="shared" si="0"/>
        <v>1200</v>
      </c>
      <c r="O23" s="50">
        <f t="shared" si="0"/>
        <v>75600</v>
      </c>
      <c r="P23" s="50">
        <v>0</v>
      </c>
      <c r="Q23" s="50">
        <f t="shared" si="15"/>
        <v>0</v>
      </c>
      <c r="R23" s="50">
        <v>0</v>
      </c>
      <c r="S23" s="50">
        <f t="shared" si="8"/>
        <v>0</v>
      </c>
      <c r="T23" s="50">
        <v>0</v>
      </c>
      <c r="U23" s="50">
        <f t="shared" si="16"/>
        <v>0</v>
      </c>
      <c r="V23" s="50">
        <v>0</v>
      </c>
      <c r="W23" s="50">
        <f t="shared" si="17"/>
        <v>0</v>
      </c>
      <c r="X23" s="50">
        <v>0</v>
      </c>
      <c r="Y23" s="50">
        <f t="shared" si="11"/>
        <v>0</v>
      </c>
      <c r="Z23" s="50">
        <v>1200</v>
      </c>
      <c r="AA23" s="51">
        <f t="shared" si="6"/>
        <v>75600</v>
      </c>
    </row>
    <row r="24" spans="1:27" ht="18" customHeight="1" thickTop="1" thickBot="1" x14ac:dyDescent="0.3">
      <c r="M24" s="52" t="s">
        <v>39</v>
      </c>
      <c r="N24" s="53">
        <f>SUM(N4:N23)</f>
        <v>66820</v>
      </c>
      <c r="O24" s="54">
        <f t="shared" ref="O24:AA24" si="18">SUM(O4:O23)</f>
        <v>13266940</v>
      </c>
      <c r="P24" s="53">
        <f t="shared" si="18"/>
        <v>11000</v>
      </c>
      <c r="Q24" s="53">
        <f t="shared" si="18"/>
        <v>1170900</v>
      </c>
      <c r="R24" s="53">
        <f t="shared" si="18"/>
        <v>2130</v>
      </c>
      <c r="S24" s="53">
        <f t="shared" si="18"/>
        <v>342930</v>
      </c>
      <c r="T24" s="53">
        <f t="shared" si="18"/>
        <v>1590</v>
      </c>
      <c r="U24" s="53">
        <f t="shared" si="18"/>
        <v>1062120</v>
      </c>
      <c r="V24" s="53">
        <f t="shared" si="18"/>
        <v>18750</v>
      </c>
      <c r="W24" s="53">
        <f t="shared" si="18"/>
        <v>4092390</v>
      </c>
      <c r="X24" s="53">
        <f t="shared" si="18"/>
        <v>11180</v>
      </c>
      <c r="Y24" s="53">
        <f t="shared" si="18"/>
        <v>3639520</v>
      </c>
      <c r="Z24" s="53">
        <f t="shared" si="18"/>
        <v>22170</v>
      </c>
      <c r="AA24" s="55">
        <f t="shared" si="18"/>
        <v>2959080</v>
      </c>
    </row>
    <row r="25" spans="1:27" ht="18" customHeight="1" thickBot="1" x14ac:dyDescent="0.3">
      <c r="A25" s="90" t="s">
        <v>71</v>
      </c>
      <c r="B25" s="91"/>
      <c r="C25" s="92"/>
      <c r="E25" s="82" t="s">
        <v>80</v>
      </c>
      <c r="F25" s="83"/>
      <c r="G25" s="83"/>
      <c r="H25" s="83"/>
      <c r="I25" s="83"/>
      <c r="J25" s="83"/>
      <c r="K25" s="84"/>
    </row>
    <row r="26" spans="1:27" ht="18" customHeight="1" x14ac:dyDescent="0.25">
      <c r="A26" s="10" t="s">
        <v>77</v>
      </c>
      <c r="B26" s="7" t="s">
        <v>66</v>
      </c>
      <c r="C26" s="11" t="s">
        <v>69</v>
      </c>
      <c r="E26" s="10" t="s">
        <v>45</v>
      </c>
      <c r="F26" s="7" t="s">
        <v>72</v>
      </c>
      <c r="G26" s="7" t="s">
        <v>73</v>
      </c>
      <c r="H26" s="7" t="s">
        <v>74</v>
      </c>
      <c r="I26" s="7" t="s">
        <v>75</v>
      </c>
      <c r="J26" s="7" t="s">
        <v>17</v>
      </c>
      <c r="K26" s="11" t="s">
        <v>76</v>
      </c>
      <c r="M26" s="82" t="s">
        <v>94</v>
      </c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4"/>
    </row>
    <row r="27" spans="1:27" ht="18" customHeight="1" x14ac:dyDescent="0.25">
      <c r="A27" s="43" t="s">
        <v>72</v>
      </c>
      <c r="B27" s="40">
        <v>11000</v>
      </c>
      <c r="C27" s="11" t="s">
        <v>67</v>
      </c>
      <c r="E27" s="39" t="s">
        <v>46</v>
      </c>
      <c r="F27" s="38">
        <v>552</v>
      </c>
      <c r="G27" s="38">
        <v>630</v>
      </c>
      <c r="H27" s="38">
        <v>668</v>
      </c>
      <c r="I27" s="38">
        <v>851</v>
      </c>
      <c r="J27" s="38">
        <v>463</v>
      </c>
      <c r="K27" s="3">
        <v>401</v>
      </c>
      <c r="M27" s="63" t="s">
        <v>45</v>
      </c>
      <c r="N27" s="86" t="s">
        <v>39</v>
      </c>
      <c r="O27" s="86"/>
      <c r="P27" s="86" t="s">
        <v>72</v>
      </c>
      <c r="Q27" s="86"/>
      <c r="R27" s="86" t="s">
        <v>73</v>
      </c>
      <c r="S27" s="86"/>
      <c r="T27" s="86" t="s">
        <v>74</v>
      </c>
      <c r="U27" s="86"/>
      <c r="V27" s="86" t="s">
        <v>75</v>
      </c>
      <c r="W27" s="86"/>
      <c r="X27" s="86" t="s">
        <v>17</v>
      </c>
      <c r="Y27" s="86"/>
      <c r="Z27" s="86" t="s">
        <v>76</v>
      </c>
      <c r="AA27" s="88"/>
    </row>
    <row r="28" spans="1:27" ht="18" customHeight="1" x14ac:dyDescent="0.25">
      <c r="A28" s="43" t="s">
        <v>73</v>
      </c>
      <c r="B28" s="40">
        <v>2130</v>
      </c>
      <c r="C28" s="3" t="s">
        <v>68</v>
      </c>
      <c r="E28" s="39" t="s">
        <v>47</v>
      </c>
      <c r="F28" s="38">
        <v>266</v>
      </c>
      <c r="G28" s="38">
        <v>392</v>
      </c>
      <c r="H28" s="38">
        <v>618</v>
      </c>
      <c r="I28" s="38">
        <v>508</v>
      </c>
      <c r="J28" s="38">
        <v>497</v>
      </c>
      <c r="K28" s="3">
        <v>215</v>
      </c>
      <c r="M28" s="64"/>
      <c r="N28" s="45" t="s">
        <v>38</v>
      </c>
      <c r="O28" s="45" t="s">
        <v>87</v>
      </c>
      <c r="P28" s="45" t="s">
        <v>38</v>
      </c>
      <c r="Q28" s="45" t="s">
        <v>87</v>
      </c>
      <c r="R28" s="45" t="s">
        <v>38</v>
      </c>
      <c r="S28" s="45" t="s">
        <v>87</v>
      </c>
      <c r="T28" s="45" t="s">
        <v>38</v>
      </c>
      <c r="U28" s="45" t="s">
        <v>87</v>
      </c>
      <c r="V28" s="45" t="s">
        <v>38</v>
      </c>
      <c r="W28" s="45" t="s">
        <v>87</v>
      </c>
      <c r="X28" s="45" t="s">
        <v>38</v>
      </c>
      <c r="Y28" s="45" t="s">
        <v>87</v>
      </c>
      <c r="Z28" s="45" t="s">
        <v>38</v>
      </c>
      <c r="AA28" s="46" t="s">
        <v>87</v>
      </c>
    </row>
    <row r="29" spans="1:27" ht="18" customHeight="1" x14ac:dyDescent="0.25">
      <c r="A29" s="43" t="s">
        <v>74</v>
      </c>
      <c r="B29" s="40">
        <v>1590</v>
      </c>
      <c r="C29" s="11" t="s">
        <v>67</v>
      </c>
      <c r="E29" s="39" t="s">
        <v>48</v>
      </c>
      <c r="F29" s="38">
        <v>255</v>
      </c>
      <c r="G29" s="38">
        <v>387</v>
      </c>
      <c r="H29" s="38">
        <v>613</v>
      </c>
      <c r="I29" s="38">
        <v>482</v>
      </c>
      <c r="J29" s="38">
        <v>486</v>
      </c>
      <c r="K29" s="3">
        <v>236</v>
      </c>
      <c r="M29" s="39" t="s">
        <v>46</v>
      </c>
      <c r="N29" s="40">
        <v>2670</v>
      </c>
      <c r="O29" s="40">
        <v>1104579</v>
      </c>
      <c r="P29" s="40">
        <v>0</v>
      </c>
      <c r="Q29" s="40">
        <v>0</v>
      </c>
      <c r="R29" s="40">
        <v>0</v>
      </c>
      <c r="S29" s="40">
        <v>0</v>
      </c>
      <c r="T29" s="40">
        <v>127</v>
      </c>
      <c r="U29" s="40">
        <v>84836</v>
      </c>
      <c r="V29" s="40">
        <v>0</v>
      </c>
      <c r="W29" s="40">
        <v>0</v>
      </c>
      <c r="X29" s="40">
        <v>0</v>
      </c>
      <c r="Y29" s="40">
        <v>0</v>
      </c>
      <c r="Z29" s="40">
        <v>2543</v>
      </c>
      <c r="AA29" s="47">
        <v>1019743</v>
      </c>
    </row>
    <row r="30" spans="1:27" ht="18" customHeight="1" x14ac:dyDescent="0.25">
      <c r="A30" s="43" t="s">
        <v>75</v>
      </c>
      <c r="B30" s="40">
        <v>18750</v>
      </c>
      <c r="C30" s="11" t="s">
        <v>67</v>
      </c>
      <c r="E30" s="39" t="s">
        <v>49</v>
      </c>
      <c r="F30" s="38">
        <v>170</v>
      </c>
      <c r="G30" s="38">
        <v>140</v>
      </c>
      <c r="H30" s="38">
        <v>335</v>
      </c>
      <c r="I30" s="38">
        <v>159</v>
      </c>
      <c r="J30" s="38">
        <v>541</v>
      </c>
      <c r="K30" s="3">
        <v>306</v>
      </c>
      <c r="M30" s="39" t="s">
        <v>47</v>
      </c>
      <c r="N30" s="40">
        <v>1310</v>
      </c>
      <c r="O30" s="40">
        <v>398070</v>
      </c>
      <c r="P30" s="40">
        <v>1105</v>
      </c>
      <c r="Q30" s="40">
        <v>293930</v>
      </c>
      <c r="R30" s="40">
        <v>0</v>
      </c>
      <c r="S30" s="40">
        <v>0</v>
      </c>
      <c r="T30" s="40">
        <v>0</v>
      </c>
      <c r="U30" s="40">
        <v>0</v>
      </c>
      <c r="V30" s="40">
        <v>205</v>
      </c>
      <c r="W30" s="40">
        <v>104140</v>
      </c>
      <c r="X30" s="40">
        <v>0</v>
      </c>
      <c r="Y30" s="40">
        <v>0</v>
      </c>
      <c r="Z30" s="40">
        <v>0</v>
      </c>
      <c r="AA30" s="47">
        <v>0</v>
      </c>
    </row>
    <row r="31" spans="1:27" ht="18" customHeight="1" x14ac:dyDescent="0.25">
      <c r="A31" s="43" t="s">
        <v>17</v>
      </c>
      <c r="B31" s="40">
        <v>11180</v>
      </c>
      <c r="C31" s="3" t="s">
        <v>68</v>
      </c>
      <c r="E31" s="39" t="s">
        <v>50</v>
      </c>
      <c r="F31" s="38"/>
      <c r="G31" s="38">
        <v>110</v>
      </c>
      <c r="H31" s="38"/>
      <c r="I31" s="38"/>
      <c r="J31" s="38">
        <v>126</v>
      </c>
      <c r="K31" s="3">
        <v>338</v>
      </c>
      <c r="M31" s="39" t="s">
        <v>48</v>
      </c>
      <c r="N31" s="40">
        <v>3450</v>
      </c>
      <c r="O31" s="40">
        <v>1661992</v>
      </c>
      <c r="P31" s="40">
        <v>4</v>
      </c>
      <c r="Q31" s="40">
        <v>1020</v>
      </c>
      <c r="R31" s="40">
        <v>0</v>
      </c>
      <c r="S31" s="40">
        <v>0</v>
      </c>
      <c r="T31" s="40">
        <v>0</v>
      </c>
      <c r="U31" s="40">
        <v>0</v>
      </c>
      <c r="V31" s="40">
        <v>3446</v>
      </c>
      <c r="W31" s="40">
        <v>1660972</v>
      </c>
      <c r="X31" s="40">
        <v>0</v>
      </c>
      <c r="Y31" s="40">
        <v>0</v>
      </c>
      <c r="Z31" s="40">
        <v>0</v>
      </c>
      <c r="AA31" s="47">
        <v>0</v>
      </c>
    </row>
    <row r="32" spans="1:27" ht="18" customHeight="1" thickBot="1" x14ac:dyDescent="0.3">
      <c r="A32" s="44" t="s">
        <v>76</v>
      </c>
      <c r="B32" s="42">
        <v>22170</v>
      </c>
      <c r="C32" s="6" t="s">
        <v>68</v>
      </c>
      <c r="E32" s="39" t="s">
        <v>51</v>
      </c>
      <c r="F32" s="38">
        <v>92</v>
      </c>
      <c r="G32" s="38">
        <v>229</v>
      </c>
      <c r="H32" s="38">
        <v>462</v>
      </c>
      <c r="I32" s="38">
        <v>372</v>
      </c>
      <c r="J32" s="38">
        <v>329</v>
      </c>
      <c r="K32" s="3">
        <v>112</v>
      </c>
      <c r="M32" s="39" t="s">
        <v>49</v>
      </c>
      <c r="N32" s="40">
        <v>4470</v>
      </c>
      <c r="O32" s="40">
        <v>710730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4470</v>
      </c>
      <c r="W32" s="40">
        <v>710730</v>
      </c>
      <c r="X32" s="40">
        <v>0</v>
      </c>
      <c r="Y32" s="40">
        <v>0</v>
      </c>
      <c r="Z32" s="40">
        <v>0</v>
      </c>
      <c r="AA32" s="47">
        <v>0</v>
      </c>
    </row>
    <row r="33" spans="1:27" ht="18" customHeight="1" x14ac:dyDescent="0.25">
      <c r="E33" s="39" t="s">
        <v>52</v>
      </c>
      <c r="F33" s="38">
        <v>76</v>
      </c>
      <c r="G33" s="38">
        <v>186</v>
      </c>
      <c r="H33" s="38">
        <v>419</v>
      </c>
      <c r="I33" s="38">
        <v>324</v>
      </c>
      <c r="J33" s="38">
        <v>332</v>
      </c>
      <c r="K33" s="3">
        <v>162</v>
      </c>
      <c r="M33" s="39" t="s">
        <v>50</v>
      </c>
      <c r="N33" s="40">
        <v>2500</v>
      </c>
      <c r="O33" s="40">
        <v>312616</v>
      </c>
      <c r="P33" s="40"/>
      <c r="Q33" s="40"/>
      <c r="R33" s="40">
        <v>149</v>
      </c>
      <c r="S33" s="40">
        <v>16390</v>
      </c>
      <c r="T33" s="40"/>
      <c r="U33" s="40"/>
      <c r="V33" s="40"/>
      <c r="W33" s="40"/>
      <c r="X33" s="40">
        <v>2351</v>
      </c>
      <c r="Y33" s="40">
        <v>296226</v>
      </c>
      <c r="Z33" s="40">
        <v>0</v>
      </c>
      <c r="AA33" s="47">
        <v>0</v>
      </c>
    </row>
    <row r="34" spans="1:27" ht="18" customHeight="1" x14ac:dyDescent="0.25">
      <c r="A34" s="61" t="s">
        <v>89</v>
      </c>
      <c r="E34" s="39" t="s">
        <v>53</v>
      </c>
      <c r="F34" s="38">
        <v>105</v>
      </c>
      <c r="G34" s="38">
        <v>218</v>
      </c>
      <c r="H34" s="38">
        <v>451</v>
      </c>
      <c r="I34" s="38">
        <v>408</v>
      </c>
      <c r="J34" s="38">
        <v>318</v>
      </c>
      <c r="K34" s="3">
        <v>62</v>
      </c>
      <c r="M34" s="39" t="s">
        <v>51</v>
      </c>
      <c r="N34" s="40">
        <v>3450</v>
      </c>
      <c r="O34" s="40">
        <v>338340</v>
      </c>
      <c r="P34" s="40">
        <v>2403</v>
      </c>
      <c r="Q34" s="40">
        <v>221076</v>
      </c>
      <c r="R34" s="40"/>
      <c r="S34" s="40"/>
      <c r="T34" s="40"/>
      <c r="U34" s="40"/>
      <c r="V34" s="40"/>
      <c r="W34" s="40"/>
      <c r="X34" s="40"/>
      <c r="Y34" s="40"/>
      <c r="Z34" s="40">
        <v>1047</v>
      </c>
      <c r="AA34" s="47">
        <v>117264</v>
      </c>
    </row>
    <row r="35" spans="1:27" ht="18" customHeight="1" x14ac:dyDescent="0.25">
      <c r="A35" s="61" t="s">
        <v>81</v>
      </c>
      <c r="B35" s="58"/>
      <c r="E35" s="39" t="s">
        <v>54</v>
      </c>
      <c r="F35" s="38">
        <v>86</v>
      </c>
      <c r="G35" s="38">
        <v>141</v>
      </c>
      <c r="H35" s="38">
        <v>374</v>
      </c>
      <c r="I35" s="38">
        <v>279</v>
      </c>
      <c r="J35" s="38">
        <v>292</v>
      </c>
      <c r="K35" s="3">
        <v>220</v>
      </c>
      <c r="M35" s="39" t="s">
        <v>52</v>
      </c>
      <c r="N35" s="40">
        <v>900</v>
      </c>
      <c r="O35" s="40">
        <v>115442</v>
      </c>
      <c r="P35" s="40">
        <v>353</v>
      </c>
      <c r="Q35" s="40">
        <v>26828</v>
      </c>
      <c r="R35" s="40"/>
      <c r="S35" s="40"/>
      <c r="T35" s="40"/>
      <c r="U35" s="40"/>
      <c r="V35" s="40"/>
      <c r="W35" s="40"/>
      <c r="X35" s="40"/>
      <c r="Y35" s="40"/>
      <c r="Z35" s="40">
        <v>547</v>
      </c>
      <c r="AA35" s="47">
        <v>88614</v>
      </c>
    </row>
    <row r="36" spans="1:27" ht="18" customHeight="1" x14ac:dyDescent="0.25">
      <c r="A36" s="58"/>
      <c r="B36" s="61" t="s">
        <v>84</v>
      </c>
      <c r="E36" s="39" t="s">
        <v>55</v>
      </c>
      <c r="F36" s="38">
        <v>218</v>
      </c>
      <c r="G36" s="38">
        <v>218</v>
      </c>
      <c r="H36" s="38">
        <v>453</v>
      </c>
      <c r="I36" s="38">
        <v>251</v>
      </c>
      <c r="J36" s="38">
        <v>412</v>
      </c>
      <c r="K36" s="3">
        <v>357</v>
      </c>
      <c r="M36" s="39" t="s">
        <v>53</v>
      </c>
      <c r="N36" s="40">
        <v>3450</v>
      </c>
      <c r="O36" s="40">
        <v>309016</v>
      </c>
      <c r="P36" s="40">
        <v>2212</v>
      </c>
      <c r="Q36" s="40">
        <v>232260</v>
      </c>
      <c r="R36" s="40"/>
      <c r="S36" s="40"/>
      <c r="T36" s="40"/>
      <c r="U36" s="40"/>
      <c r="V36" s="40"/>
      <c r="W36" s="40"/>
      <c r="X36" s="40"/>
      <c r="Y36" s="40"/>
      <c r="Z36" s="40">
        <v>1238</v>
      </c>
      <c r="AA36" s="47">
        <v>76756</v>
      </c>
    </row>
    <row r="37" spans="1:27" ht="18" customHeight="1" x14ac:dyDescent="0.25">
      <c r="A37" s="61" t="s">
        <v>93</v>
      </c>
      <c r="B37" s="58"/>
      <c r="E37" s="39" t="s">
        <v>56</v>
      </c>
      <c r="F37" s="38">
        <v>138</v>
      </c>
      <c r="G37" s="38">
        <v>248</v>
      </c>
      <c r="H37" s="38">
        <v>479</v>
      </c>
      <c r="I37" s="38">
        <v>384</v>
      </c>
      <c r="J37" s="38">
        <v>396</v>
      </c>
      <c r="K37" s="3">
        <v>200</v>
      </c>
      <c r="M37" s="39" t="s">
        <v>54</v>
      </c>
      <c r="N37" s="40">
        <v>3360</v>
      </c>
      <c r="O37" s="40">
        <v>383028</v>
      </c>
      <c r="P37" s="40">
        <v>2658</v>
      </c>
      <c r="Q37" s="40">
        <v>228588</v>
      </c>
      <c r="R37" s="40"/>
      <c r="S37" s="40"/>
      <c r="T37" s="40"/>
      <c r="U37" s="40"/>
      <c r="V37" s="40"/>
      <c r="W37" s="40"/>
      <c r="X37" s="40"/>
      <c r="Y37" s="40"/>
      <c r="Z37" s="40">
        <v>702</v>
      </c>
      <c r="AA37" s="47">
        <v>154440</v>
      </c>
    </row>
    <row r="38" spans="1:27" ht="18" customHeight="1" x14ac:dyDescent="0.25">
      <c r="A38" s="58"/>
      <c r="B38" s="58" t="s">
        <v>85</v>
      </c>
      <c r="E38" s="39" t="s">
        <v>57</v>
      </c>
      <c r="F38" s="38"/>
      <c r="G38" s="38">
        <v>161</v>
      </c>
      <c r="H38" s="38"/>
      <c r="I38" s="38"/>
      <c r="J38" s="38">
        <v>352</v>
      </c>
      <c r="K38" s="3">
        <v>297</v>
      </c>
      <c r="M38" s="39" t="s">
        <v>55</v>
      </c>
      <c r="N38" s="40">
        <v>4660</v>
      </c>
      <c r="O38" s="40">
        <v>1112735</v>
      </c>
      <c r="P38" s="40">
        <v>1725</v>
      </c>
      <c r="Q38" s="40">
        <v>376050</v>
      </c>
      <c r="R38" s="40">
        <v>0</v>
      </c>
      <c r="S38" s="40">
        <v>0</v>
      </c>
      <c r="T38" s="40">
        <v>0</v>
      </c>
      <c r="U38" s="40">
        <v>0</v>
      </c>
      <c r="V38" s="40">
        <v>2935</v>
      </c>
      <c r="W38" s="40">
        <v>736685</v>
      </c>
      <c r="X38" s="40">
        <v>0</v>
      </c>
      <c r="Y38" s="40">
        <v>0</v>
      </c>
      <c r="Z38" s="40">
        <v>0</v>
      </c>
      <c r="AA38" s="47">
        <v>0</v>
      </c>
    </row>
    <row r="39" spans="1:27" ht="18" customHeight="1" x14ac:dyDescent="0.25">
      <c r="A39" s="58" t="s">
        <v>82</v>
      </c>
      <c r="B39" s="58"/>
      <c r="E39" s="39" t="s">
        <v>58</v>
      </c>
      <c r="F39" s="38">
        <v>388</v>
      </c>
      <c r="G39" s="38">
        <v>264</v>
      </c>
      <c r="H39" s="38">
        <v>284</v>
      </c>
      <c r="I39" s="38">
        <v>119</v>
      </c>
      <c r="J39" s="38">
        <v>452</v>
      </c>
      <c r="K39" s="3">
        <v>526</v>
      </c>
      <c r="M39" s="39" t="s">
        <v>56</v>
      </c>
      <c r="N39" s="40">
        <v>2930</v>
      </c>
      <c r="O39" s="40">
        <v>1073608</v>
      </c>
      <c r="P39" s="40">
        <v>200</v>
      </c>
      <c r="Q39" s="40">
        <v>27600</v>
      </c>
      <c r="R39" s="40">
        <v>17</v>
      </c>
      <c r="S39" s="40">
        <v>4216</v>
      </c>
      <c r="T39" s="40">
        <v>0</v>
      </c>
      <c r="U39" s="40">
        <v>0</v>
      </c>
      <c r="V39" s="40">
        <v>2713</v>
      </c>
      <c r="W39" s="40">
        <v>1041792</v>
      </c>
      <c r="X39" s="40">
        <v>0</v>
      </c>
      <c r="Y39" s="40">
        <v>0</v>
      </c>
      <c r="Z39" s="40">
        <v>0</v>
      </c>
      <c r="AA39" s="47">
        <v>0</v>
      </c>
    </row>
    <row r="40" spans="1:27" ht="18" customHeight="1" x14ac:dyDescent="0.25">
      <c r="A40" s="58"/>
      <c r="B40" s="58" t="s">
        <v>86</v>
      </c>
      <c r="E40" s="39" t="s">
        <v>59</v>
      </c>
      <c r="F40" s="38">
        <v>241</v>
      </c>
      <c r="G40" s="38">
        <v>374</v>
      </c>
      <c r="H40" s="38">
        <v>607</v>
      </c>
      <c r="I40" s="38">
        <v>565</v>
      </c>
      <c r="J40" s="38">
        <v>326</v>
      </c>
      <c r="K40" s="3">
        <v>124</v>
      </c>
      <c r="M40" s="39" t="s">
        <v>57</v>
      </c>
      <c r="N40" s="40">
        <v>3750</v>
      </c>
      <c r="O40" s="40">
        <v>1112217</v>
      </c>
      <c r="P40" s="40"/>
      <c r="Q40" s="40"/>
      <c r="R40" s="40">
        <v>903</v>
      </c>
      <c r="S40" s="40">
        <v>145383</v>
      </c>
      <c r="T40" s="40"/>
      <c r="U40" s="40"/>
      <c r="V40" s="40"/>
      <c r="W40" s="40"/>
      <c r="X40" s="40">
        <v>2205</v>
      </c>
      <c r="Y40" s="40">
        <v>776160</v>
      </c>
      <c r="Z40" s="40">
        <v>642</v>
      </c>
      <c r="AA40" s="47">
        <v>190674</v>
      </c>
    </row>
    <row r="41" spans="1:27" ht="18" customHeight="1" x14ac:dyDescent="0.25">
      <c r="E41" s="39" t="s">
        <v>60</v>
      </c>
      <c r="F41" s="38">
        <v>240</v>
      </c>
      <c r="G41" s="38">
        <v>373</v>
      </c>
      <c r="H41" s="38">
        <v>606</v>
      </c>
      <c r="I41" s="38">
        <v>569</v>
      </c>
      <c r="J41" s="38">
        <v>325</v>
      </c>
      <c r="K41" s="3">
        <v>125</v>
      </c>
      <c r="M41" s="39" t="s">
        <v>58</v>
      </c>
      <c r="N41" s="40">
        <v>6680</v>
      </c>
      <c r="O41" s="40">
        <v>1144835</v>
      </c>
      <c r="P41" s="40">
        <v>0</v>
      </c>
      <c r="Q41" s="40">
        <v>0</v>
      </c>
      <c r="R41" s="40">
        <v>778</v>
      </c>
      <c r="S41" s="40">
        <v>205392</v>
      </c>
      <c r="T41" s="40">
        <v>1437</v>
      </c>
      <c r="U41" s="40">
        <v>408108</v>
      </c>
      <c r="V41" s="40">
        <v>4465</v>
      </c>
      <c r="W41" s="40">
        <v>531335</v>
      </c>
      <c r="X41" s="40">
        <v>0</v>
      </c>
      <c r="Y41" s="40">
        <v>0</v>
      </c>
      <c r="Z41" s="40">
        <v>0</v>
      </c>
      <c r="AA41" s="47">
        <v>0</v>
      </c>
    </row>
    <row r="42" spans="1:27" ht="18" customHeight="1" x14ac:dyDescent="0.25">
      <c r="E42" s="39" t="s">
        <v>61</v>
      </c>
      <c r="F42" s="38">
        <v>263</v>
      </c>
      <c r="G42" s="38">
        <v>396</v>
      </c>
      <c r="H42" s="38">
        <v>629</v>
      </c>
      <c r="I42" s="38">
        <v>592</v>
      </c>
      <c r="J42" s="38">
        <v>348</v>
      </c>
      <c r="K42" s="3">
        <v>147</v>
      </c>
      <c r="M42" s="39" t="s">
        <v>59</v>
      </c>
      <c r="N42" s="40">
        <v>3110</v>
      </c>
      <c r="O42" s="40">
        <v>624545</v>
      </c>
      <c r="P42" s="40">
        <v>97</v>
      </c>
      <c r="Q42" s="40">
        <v>23377</v>
      </c>
      <c r="R42" s="40">
        <v>0</v>
      </c>
      <c r="S42" s="40">
        <v>0</v>
      </c>
      <c r="T42" s="40">
        <v>0</v>
      </c>
      <c r="U42" s="40">
        <v>0</v>
      </c>
      <c r="V42" s="40">
        <v>516</v>
      </c>
      <c r="W42" s="40">
        <v>291540</v>
      </c>
      <c r="X42" s="40">
        <v>0</v>
      </c>
      <c r="Y42" s="40">
        <v>0</v>
      </c>
      <c r="Z42" s="40">
        <v>2497</v>
      </c>
      <c r="AA42" s="47">
        <v>309628</v>
      </c>
    </row>
    <row r="43" spans="1:27" ht="18" customHeight="1" x14ac:dyDescent="0.25">
      <c r="E43" s="39" t="s">
        <v>62</v>
      </c>
      <c r="F43" s="38"/>
      <c r="G43" s="38">
        <v>598</v>
      </c>
      <c r="H43" s="38"/>
      <c r="I43" s="38"/>
      <c r="J43" s="38">
        <v>388</v>
      </c>
      <c r="K43" s="3">
        <v>598</v>
      </c>
      <c r="M43" s="39" t="s">
        <v>60</v>
      </c>
      <c r="N43" s="40">
        <v>2940</v>
      </c>
      <c r="O43" s="40">
        <v>380265</v>
      </c>
      <c r="P43" s="40">
        <v>111</v>
      </c>
      <c r="Q43" s="40">
        <v>26640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2829</v>
      </c>
      <c r="AA43" s="47">
        <v>353625</v>
      </c>
    </row>
    <row r="44" spans="1:27" ht="18" customHeight="1" x14ac:dyDescent="0.25">
      <c r="E44" s="39" t="s">
        <v>63</v>
      </c>
      <c r="F44" s="38"/>
      <c r="G44" s="38">
        <v>320</v>
      </c>
      <c r="H44" s="38"/>
      <c r="I44" s="38"/>
      <c r="J44" s="38">
        <v>410</v>
      </c>
      <c r="K44" s="3">
        <v>143</v>
      </c>
      <c r="M44" s="39" t="s">
        <v>61</v>
      </c>
      <c r="N44" s="40">
        <v>2730</v>
      </c>
      <c r="O44" s="40">
        <v>417962</v>
      </c>
      <c r="P44" s="40">
        <v>102</v>
      </c>
      <c r="Q44" s="40">
        <v>26826</v>
      </c>
      <c r="R44" s="40">
        <v>0</v>
      </c>
      <c r="S44" s="40">
        <v>0</v>
      </c>
      <c r="T44" s="40">
        <v>10</v>
      </c>
      <c r="U44" s="40">
        <v>6290</v>
      </c>
      <c r="V44" s="40">
        <v>0</v>
      </c>
      <c r="W44" s="40">
        <v>0</v>
      </c>
      <c r="X44" s="40">
        <v>0</v>
      </c>
      <c r="Y44" s="40">
        <v>0</v>
      </c>
      <c r="Z44" s="40">
        <v>2618</v>
      </c>
      <c r="AA44" s="47">
        <v>384846</v>
      </c>
    </row>
    <row r="45" spans="1:27" ht="18" customHeight="1" x14ac:dyDescent="0.25">
      <c r="E45" s="39" t="s">
        <v>64</v>
      </c>
      <c r="F45" s="38">
        <v>206</v>
      </c>
      <c r="G45" s="38">
        <v>280</v>
      </c>
      <c r="H45" s="38">
        <v>477</v>
      </c>
      <c r="I45" s="38">
        <v>535</v>
      </c>
      <c r="J45" s="38">
        <v>196</v>
      </c>
      <c r="K45" s="3">
        <v>93</v>
      </c>
      <c r="M45" s="39" t="s">
        <v>62</v>
      </c>
      <c r="N45" s="40">
        <v>6860</v>
      </c>
      <c r="O45" s="40">
        <v>2711240</v>
      </c>
      <c r="P45" s="40"/>
      <c r="Q45" s="40"/>
      <c r="R45" s="40">
        <v>236</v>
      </c>
      <c r="S45" s="40">
        <v>141128</v>
      </c>
      <c r="T45" s="40"/>
      <c r="U45" s="40"/>
      <c r="V45" s="40"/>
      <c r="W45" s="40"/>
      <c r="X45" s="40">
        <v>6624</v>
      </c>
      <c r="Y45" s="40">
        <v>2570112</v>
      </c>
      <c r="Z45" s="40">
        <v>0</v>
      </c>
      <c r="AA45" s="47">
        <v>0</v>
      </c>
    </row>
    <row r="46" spans="1:27" ht="18" customHeight="1" thickBot="1" x14ac:dyDescent="0.3">
      <c r="E46" s="41" t="s">
        <v>65</v>
      </c>
      <c r="F46" s="5">
        <v>178</v>
      </c>
      <c r="G46" s="5">
        <v>288</v>
      </c>
      <c r="H46" s="5">
        <v>507</v>
      </c>
      <c r="I46" s="5">
        <v>507</v>
      </c>
      <c r="J46" s="5">
        <v>226</v>
      </c>
      <c r="K46" s="6">
        <v>63</v>
      </c>
      <c r="M46" s="39" t="s">
        <v>63</v>
      </c>
      <c r="N46" s="40">
        <v>5000</v>
      </c>
      <c r="O46" s="40">
        <v>716239</v>
      </c>
      <c r="P46" s="40"/>
      <c r="Q46" s="40"/>
      <c r="R46" s="40">
        <v>7</v>
      </c>
      <c r="S46" s="40">
        <v>2240</v>
      </c>
      <c r="T46" s="40"/>
      <c r="U46" s="40"/>
      <c r="V46" s="40"/>
      <c r="W46" s="40"/>
      <c r="X46" s="40">
        <v>0</v>
      </c>
      <c r="Y46" s="40">
        <v>0</v>
      </c>
      <c r="Z46" s="40">
        <v>4993</v>
      </c>
      <c r="AA46" s="47">
        <v>713999</v>
      </c>
    </row>
    <row r="47" spans="1:27" ht="18" customHeight="1" x14ac:dyDescent="0.25">
      <c r="M47" s="39" t="s">
        <v>64</v>
      </c>
      <c r="N47" s="40">
        <v>1400</v>
      </c>
      <c r="O47" s="40">
        <v>140792</v>
      </c>
      <c r="P47" s="40">
        <v>0</v>
      </c>
      <c r="Q47" s="40">
        <v>0</v>
      </c>
      <c r="R47" s="40">
        <v>32</v>
      </c>
      <c r="S47" s="40">
        <v>8960</v>
      </c>
      <c r="T47" s="40">
        <v>12</v>
      </c>
      <c r="U47" s="40">
        <v>5724</v>
      </c>
      <c r="V47" s="40">
        <v>0</v>
      </c>
      <c r="W47" s="40">
        <v>0</v>
      </c>
      <c r="X47" s="40">
        <v>0</v>
      </c>
      <c r="Y47" s="40">
        <v>0</v>
      </c>
      <c r="Z47" s="40">
        <v>1356</v>
      </c>
      <c r="AA47" s="47">
        <v>126108</v>
      </c>
    </row>
    <row r="48" spans="1:27" ht="18" customHeight="1" x14ac:dyDescent="0.25">
      <c r="M48" s="39" t="s">
        <v>65</v>
      </c>
      <c r="N48" s="40">
        <v>1200</v>
      </c>
      <c r="O48" s="40">
        <v>82626</v>
      </c>
      <c r="P48" s="40">
        <v>30</v>
      </c>
      <c r="Q48" s="40">
        <v>5340</v>
      </c>
      <c r="R48" s="40">
        <v>8</v>
      </c>
      <c r="S48" s="40">
        <v>2304</v>
      </c>
      <c r="T48" s="40">
        <v>4</v>
      </c>
      <c r="U48" s="40">
        <v>2028</v>
      </c>
      <c r="V48" s="40">
        <v>0</v>
      </c>
      <c r="W48" s="40">
        <v>0</v>
      </c>
      <c r="X48" s="40">
        <v>0</v>
      </c>
      <c r="Y48" s="40">
        <v>0</v>
      </c>
      <c r="Z48" s="40">
        <v>1158</v>
      </c>
      <c r="AA48" s="47">
        <v>72954</v>
      </c>
    </row>
    <row r="49" spans="13:27" ht="18" customHeight="1" thickBot="1" x14ac:dyDescent="0.3">
      <c r="M49" s="41" t="s">
        <v>39</v>
      </c>
      <c r="N49" s="42">
        <v>66820</v>
      </c>
      <c r="O49" s="60">
        <v>14850877</v>
      </c>
      <c r="P49" s="42">
        <v>11000</v>
      </c>
      <c r="Q49" s="42">
        <v>1489535</v>
      </c>
      <c r="R49" s="42">
        <v>2130</v>
      </c>
      <c r="S49" s="42">
        <v>526013</v>
      </c>
      <c r="T49" s="42">
        <v>1590</v>
      </c>
      <c r="U49" s="42">
        <v>506986</v>
      </c>
      <c r="V49" s="42">
        <v>18750</v>
      </c>
      <c r="W49" s="42">
        <v>5077194</v>
      </c>
      <c r="X49" s="42">
        <v>11180</v>
      </c>
      <c r="Y49" s="42">
        <v>3642498</v>
      </c>
      <c r="Z49" s="42">
        <v>22170</v>
      </c>
      <c r="AA49" s="59">
        <v>3608651</v>
      </c>
    </row>
    <row r="50" spans="13:27" ht="18" customHeight="1" thickBot="1" x14ac:dyDescent="0.3"/>
    <row r="51" spans="13:27" ht="18" customHeight="1" x14ac:dyDescent="0.25">
      <c r="M51" s="82" t="s">
        <v>91</v>
      </c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4"/>
    </row>
    <row r="52" spans="13:27" ht="18" customHeight="1" x14ac:dyDescent="0.25">
      <c r="M52" s="89" t="s">
        <v>45</v>
      </c>
      <c r="N52" s="86" t="s">
        <v>39</v>
      </c>
      <c r="O52" s="86"/>
      <c r="P52" s="86" t="s">
        <v>72</v>
      </c>
      <c r="Q52" s="86"/>
      <c r="R52" s="86" t="s">
        <v>73</v>
      </c>
      <c r="S52" s="86"/>
      <c r="T52" s="86" t="s">
        <v>74</v>
      </c>
      <c r="U52" s="86"/>
      <c r="V52" s="86" t="s">
        <v>75</v>
      </c>
      <c r="W52" s="86"/>
      <c r="X52" s="86" t="s">
        <v>17</v>
      </c>
      <c r="Y52" s="86"/>
      <c r="Z52" s="86" t="s">
        <v>76</v>
      </c>
      <c r="AA52" s="88"/>
    </row>
    <row r="53" spans="13:27" ht="18" customHeight="1" x14ac:dyDescent="0.25">
      <c r="M53" s="89"/>
      <c r="N53" s="45" t="s">
        <v>38</v>
      </c>
      <c r="O53" s="45" t="s">
        <v>87</v>
      </c>
      <c r="P53" s="45" t="s">
        <v>38</v>
      </c>
      <c r="Q53" s="45" t="s">
        <v>87</v>
      </c>
      <c r="R53" s="45" t="s">
        <v>38</v>
      </c>
      <c r="S53" s="45" t="s">
        <v>87</v>
      </c>
      <c r="T53" s="45" t="s">
        <v>38</v>
      </c>
      <c r="U53" s="45" t="s">
        <v>87</v>
      </c>
      <c r="V53" s="45" t="s">
        <v>38</v>
      </c>
      <c r="W53" s="45" t="s">
        <v>87</v>
      </c>
      <c r="X53" s="45" t="s">
        <v>38</v>
      </c>
      <c r="Y53" s="45" t="s">
        <v>87</v>
      </c>
      <c r="Z53" s="45" t="s">
        <v>38</v>
      </c>
      <c r="AA53" s="46" t="s">
        <v>87</v>
      </c>
    </row>
    <row r="54" spans="13:27" ht="18" customHeight="1" x14ac:dyDescent="0.25">
      <c r="M54" s="39" t="s">
        <v>46</v>
      </c>
      <c r="N54" s="40">
        <v>2670</v>
      </c>
      <c r="O54" s="40">
        <v>1070670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2670</v>
      </c>
      <c r="AA54" s="47">
        <v>1070670</v>
      </c>
    </row>
    <row r="55" spans="13:27" ht="18" customHeight="1" x14ac:dyDescent="0.25">
      <c r="M55" s="39" t="s">
        <v>47</v>
      </c>
      <c r="N55" s="40">
        <v>1310</v>
      </c>
      <c r="O55" s="40">
        <v>281650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1310</v>
      </c>
      <c r="AA55" s="47">
        <v>281650</v>
      </c>
    </row>
    <row r="56" spans="13:27" ht="18" customHeight="1" x14ac:dyDescent="0.25">
      <c r="M56" s="39" t="s">
        <v>48</v>
      </c>
      <c r="N56" s="40">
        <v>3450</v>
      </c>
      <c r="O56" s="40">
        <v>1114320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1220</v>
      </c>
      <c r="W56" s="40">
        <v>588040</v>
      </c>
      <c r="X56" s="40">
        <v>0</v>
      </c>
      <c r="Y56" s="40">
        <v>0</v>
      </c>
      <c r="Z56" s="40">
        <v>2230</v>
      </c>
      <c r="AA56" s="47">
        <v>526280</v>
      </c>
    </row>
    <row r="57" spans="13:27" ht="18" customHeight="1" x14ac:dyDescent="0.25">
      <c r="M57" s="39" t="s">
        <v>49</v>
      </c>
      <c r="N57" s="40">
        <v>4470</v>
      </c>
      <c r="O57" s="40">
        <v>710730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4470</v>
      </c>
      <c r="W57" s="40">
        <v>710730</v>
      </c>
      <c r="X57" s="40">
        <v>0</v>
      </c>
      <c r="Y57" s="40">
        <v>0</v>
      </c>
      <c r="Z57" s="40">
        <v>0</v>
      </c>
      <c r="AA57" s="47">
        <v>0</v>
      </c>
    </row>
    <row r="58" spans="13:27" ht="18" customHeight="1" x14ac:dyDescent="0.25">
      <c r="M58" s="39" t="s">
        <v>50</v>
      </c>
      <c r="N58" s="40">
        <v>2500</v>
      </c>
      <c r="O58" s="40">
        <v>845000</v>
      </c>
      <c r="P58" s="40"/>
      <c r="Q58" s="40"/>
      <c r="R58" s="40">
        <v>0</v>
      </c>
      <c r="S58" s="40">
        <v>0</v>
      </c>
      <c r="T58" s="40"/>
      <c r="U58" s="40"/>
      <c r="V58" s="40"/>
      <c r="W58" s="40"/>
      <c r="X58" s="40">
        <v>0</v>
      </c>
      <c r="Y58" s="40">
        <v>0</v>
      </c>
      <c r="Z58" s="40">
        <v>2500</v>
      </c>
      <c r="AA58" s="47">
        <v>845000</v>
      </c>
    </row>
    <row r="59" spans="13:27" ht="18" customHeight="1" x14ac:dyDescent="0.25">
      <c r="M59" s="39" t="s">
        <v>51</v>
      </c>
      <c r="N59" s="40">
        <v>3450</v>
      </c>
      <c r="O59" s="40">
        <v>386400</v>
      </c>
      <c r="P59" s="40">
        <v>0</v>
      </c>
      <c r="Q59" s="40">
        <v>0</v>
      </c>
      <c r="R59" s="40"/>
      <c r="S59" s="40"/>
      <c r="T59" s="40"/>
      <c r="U59" s="40"/>
      <c r="V59" s="40"/>
      <c r="W59" s="40"/>
      <c r="X59" s="40"/>
      <c r="Y59" s="40"/>
      <c r="Z59" s="40">
        <v>3450</v>
      </c>
      <c r="AA59" s="47">
        <v>386400</v>
      </c>
    </row>
    <row r="60" spans="13:27" ht="18" customHeight="1" x14ac:dyDescent="0.25">
      <c r="M60" s="39" t="s">
        <v>52</v>
      </c>
      <c r="N60" s="40">
        <v>900</v>
      </c>
      <c r="O60" s="40">
        <v>145800</v>
      </c>
      <c r="P60" s="40">
        <v>0</v>
      </c>
      <c r="Q60" s="40">
        <v>0</v>
      </c>
      <c r="R60" s="40"/>
      <c r="S60" s="40"/>
      <c r="T60" s="40"/>
      <c r="U60" s="40"/>
      <c r="V60" s="40"/>
      <c r="W60" s="40"/>
      <c r="X60" s="40"/>
      <c r="Y60" s="40"/>
      <c r="Z60" s="40">
        <v>900</v>
      </c>
      <c r="AA60" s="47">
        <v>145800</v>
      </c>
    </row>
    <row r="61" spans="13:27" ht="18" customHeight="1" x14ac:dyDescent="0.25">
      <c r="M61" s="39" t="s">
        <v>53</v>
      </c>
      <c r="N61" s="40">
        <v>3450</v>
      </c>
      <c r="O61" s="40">
        <v>213900</v>
      </c>
      <c r="P61" s="40">
        <v>0</v>
      </c>
      <c r="Q61" s="40">
        <v>0</v>
      </c>
      <c r="R61" s="40"/>
      <c r="S61" s="40"/>
      <c r="T61" s="40"/>
      <c r="U61" s="40"/>
      <c r="V61" s="40"/>
      <c r="W61" s="40"/>
      <c r="X61" s="40"/>
      <c r="Y61" s="40"/>
      <c r="Z61" s="40">
        <v>3450</v>
      </c>
      <c r="AA61" s="47">
        <v>213900</v>
      </c>
    </row>
    <row r="62" spans="13:27" ht="18" customHeight="1" x14ac:dyDescent="0.25">
      <c r="M62" s="39" t="s">
        <v>54</v>
      </c>
      <c r="N62" s="40">
        <v>3360</v>
      </c>
      <c r="O62" s="40">
        <v>739200</v>
      </c>
      <c r="P62" s="40">
        <v>0</v>
      </c>
      <c r="Q62" s="40">
        <v>0</v>
      </c>
      <c r="R62" s="40"/>
      <c r="S62" s="40"/>
      <c r="T62" s="40"/>
      <c r="U62" s="40"/>
      <c r="V62" s="40"/>
      <c r="W62" s="40"/>
      <c r="X62" s="40"/>
      <c r="Y62" s="40"/>
      <c r="Z62" s="40">
        <v>3360</v>
      </c>
      <c r="AA62" s="47">
        <v>739200</v>
      </c>
    </row>
    <row r="63" spans="13:27" ht="18" customHeight="1" x14ac:dyDescent="0.25">
      <c r="M63" s="39" t="s">
        <v>55</v>
      </c>
      <c r="N63" s="40">
        <v>4660</v>
      </c>
      <c r="O63" s="40">
        <v>1169660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4660</v>
      </c>
      <c r="W63" s="40">
        <v>1169660</v>
      </c>
      <c r="X63" s="40">
        <v>0</v>
      </c>
      <c r="Y63" s="40">
        <v>0</v>
      </c>
      <c r="Z63" s="40">
        <v>0</v>
      </c>
      <c r="AA63" s="47">
        <v>0</v>
      </c>
    </row>
    <row r="64" spans="13:27" ht="18" customHeight="1" x14ac:dyDescent="0.25">
      <c r="M64" s="39" t="s">
        <v>56</v>
      </c>
      <c r="N64" s="40">
        <v>2930</v>
      </c>
      <c r="O64" s="40">
        <v>1125120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2930</v>
      </c>
      <c r="W64" s="40">
        <v>1125120</v>
      </c>
      <c r="X64" s="40">
        <v>0</v>
      </c>
      <c r="Y64" s="40">
        <v>0</v>
      </c>
      <c r="Z64" s="40">
        <v>0</v>
      </c>
      <c r="AA64" s="47">
        <v>0</v>
      </c>
    </row>
    <row r="65" spans="13:27" ht="18" customHeight="1" x14ac:dyDescent="0.25">
      <c r="M65" s="39" t="s">
        <v>57</v>
      </c>
      <c r="N65" s="40">
        <v>3750</v>
      </c>
      <c r="O65" s="40">
        <v>1193500</v>
      </c>
      <c r="P65" s="40"/>
      <c r="Q65" s="40"/>
      <c r="R65" s="40">
        <v>0</v>
      </c>
      <c r="S65" s="40">
        <v>0</v>
      </c>
      <c r="T65" s="40"/>
      <c r="U65" s="40"/>
      <c r="V65" s="40"/>
      <c r="W65" s="40"/>
      <c r="X65" s="40">
        <v>1450</v>
      </c>
      <c r="Y65" s="40">
        <v>510400</v>
      </c>
      <c r="Z65" s="40">
        <v>2300</v>
      </c>
      <c r="AA65" s="47">
        <v>683100</v>
      </c>
    </row>
    <row r="66" spans="13:27" ht="18" customHeight="1" x14ac:dyDescent="0.25">
      <c r="M66" s="39" t="s">
        <v>58</v>
      </c>
      <c r="N66" s="40">
        <v>6680</v>
      </c>
      <c r="O66" s="40">
        <v>994570</v>
      </c>
      <c r="P66" s="40">
        <v>0</v>
      </c>
      <c r="Q66" s="40">
        <v>0</v>
      </c>
      <c r="R66" s="40">
        <v>0</v>
      </c>
      <c r="S66" s="40">
        <v>0</v>
      </c>
      <c r="T66" s="40">
        <v>1210</v>
      </c>
      <c r="U66" s="40">
        <v>343640</v>
      </c>
      <c r="V66" s="40">
        <v>5470</v>
      </c>
      <c r="W66" s="40">
        <v>650930</v>
      </c>
      <c r="X66" s="40">
        <v>0</v>
      </c>
      <c r="Y66" s="40">
        <v>0</v>
      </c>
      <c r="Z66" s="40">
        <v>0</v>
      </c>
      <c r="AA66" s="47">
        <v>0</v>
      </c>
    </row>
    <row r="67" spans="13:27" ht="18" customHeight="1" x14ac:dyDescent="0.25">
      <c r="M67" s="39" t="s">
        <v>59</v>
      </c>
      <c r="N67" s="40">
        <v>3110</v>
      </c>
      <c r="O67" s="40">
        <v>888590</v>
      </c>
      <c r="P67" s="40">
        <v>2730</v>
      </c>
      <c r="Q67" s="40">
        <v>657930</v>
      </c>
      <c r="R67" s="40">
        <v>0</v>
      </c>
      <c r="S67" s="40">
        <v>0</v>
      </c>
      <c r="T67" s="40">
        <v>380</v>
      </c>
      <c r="U67" s="40">
        <v>230660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7">
        <v>0</v>
      </c>
    </row>
    <row r="68" spans="13:27" ht="18" customHeight="1" x14ac:dyDescent="0.25">
      <c r="M68" s="39" t="s">
        <v>60</v>
      </c>
      <c r="N68" s="40">
        <v>2940</v>
      </c>
      <c r="O68" s="40">
        <v>705600</v>
      </c>
      <c r="P68" s="40">
        <v>2940</v>
      </c>
      <c r="Q68" s="40">
        <v>705600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7">
        <v>0</v>
      </c>
    </row>
    <row r="69" spans="13:27" ht="18" customHeight="1" x14ac:dyDescent="0.25">
      <c r="M69" s="39" t="s">
        <v>61</v>
      </c>
      <c r="N69" s="40">
        <v>2730</v>
      </c>
      <c r="O69" s="40">
        <v>717990</v>
      </c>
      <c r="P69" s="40">
        <v>2730</v>
      </c>
      <c r="Q69" s="40">
        <v>717990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7">
        <v>0</v>
      </c>
    </row>
    <row r="70" spans="13:27" ht="18" customHeight="1" x14ac:dyDescent="0.25">
      <c r="M70" s="39" t="s">
        <v>62</v>
      </c>
      <c r="N70" s="40">
        <v>6860</v>
      </c>
      <c r="O70" s="40">
        <v>2661680</v>
      </c>
      <c r="P70" s="40"/>
      <c r="Q70" s="40"/>
      <c r="R70" s="40">
        <v>0</v>
      </c>
      <c r="S70" s="40">
        <v>0</v>
      </c>
      <c r="T70" s="40"/>
      <c r="U70" s="40"/>
      <c r="V70" s="40"/>
      <c r="W70" s="40"/>
      <c r="X70" s="40">
        <v>6860</v>
      </c>
      <c r="Y70" s="40">
        <v>2661680</v>
      </c>
      <c r="Z70" s="40">
        <v>0</v>
      </c>
      <c r="AA70" s="47">
        <v>0</v>
      </c>
    </row>
    <row r="71" spans="13:27" ht="18" customHeight="1" x14ac:dyDescent="0.25">
      <c r="M71" s="39" t="s">
        <v>63</v>
      </c>
      <c r="N71" s="40">
        <v>5000</v>
      </c>
      <c r="O71" s="40">
        <v>1858300</v>
      </c>
      <c r="P71" s="40"/>
      <c r="Q71" s="40"/>
      <c r="R71" s="40">
        <v>2130</v>
      </c>
      <c r="S71" s="40">
        <v>681600</v>
      </c>
      <c r="T71" s="40"/>
      <c r="U71" s="40"/>
      <c r="V71" s="40"/>
      <c r="W71" s="40"/>
      <c r="X71" s="40">
        <v>2870</v>
      </c>
      <c r="Y71" s="40">
        <v>1176700</v>
      </c>
      <c r="Z71" s="40">
        <v>0</v>
      </c>
      <c r="AA71" s="47">
        <v>0</v>
      </c>
    </row>
    <row r="72" spans="13:27" ht="18" customHeight="1" x14ac:dyDescent="0.25">
      <c r="M72" s="39" t="s">
        <v>64</v>
      </c>
      <c r="N72" s="40">
        <v>1400</v>
      </c>
      <c r="O72" s="40">
        <v>288400</v>
      </c>
      <c r="P72" s="40">
        <v>1400</v>
      </c>
      <c r="Q72" s="40">
        <v>288400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7">
        <v>0</v>
      </c>
    </row>
    <row r="73" spans="13:27" ht="18" customHeight="1" x14ac:dyDescent="0.25">
      <c r="M73" s="39" t="s">
        <v>65</v>
      </c>
      <c r="N73" s="40">
        <v>1200</v>
      </c>
      <c r="O73" s="40">
        <v>213600</v>
      </c>
      <c r="P73" s="40">
        <v>1200</v>
      </c>
      <c r="Q73" s="40">
        <v>213600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7">
        <v>0</v>
      </c>
    </row>
    <row r="74" spans="13:27" ht="18" customHeight="1" thickBot="1" x14ac:dyDescent="0.3">
      <c r="M74" s="41" t="s">
        <v>39</v>
      </c>
      <c r="N74" s="42">
        <v>66820</v>
      </c>
      <c r="O74" s="60">
        <v>17324680</v>
      </c>
      <c r="P74" s="42">
        <v>11000</v>
      </c>
      <c r="Q74" s="42">
        <v>2583520</v>
      </c>
      <c r="R74" s="42">
        <v>2130</v>
      </c>
      <c r="S74" s="42">
        <v>681600</v>
      </c>
      <c r="T74" s="42">
        <v>1590</v>
      </c>
      <c r="U74" s="42">
        <v>574300</v>
      </c>
      <c r="V74" s="42">
        <v>18750</v>
      </c>
      <c r="W74" s="42">
        <v>4244480</v>
      </c>
      <c r="X74" s="42">
        <v>11180</v>
      </c>
      <c r="Y74" s="42">
        <v>4348780</v>
      </c>
      <c r="Z74" s="42">
        <v>22170</v>
      </c>
      <c r="AA74" s="59">
        <v>4892000</v>
      </c>
    </row>
  </sheetData>
  <mergeCells count="31">
    <mergeCell ref="Z2:AA2"/>
    <mergeCell ref="A25:C25"/>
    <mergeCell ref="E25:K25"/>
    <mergeCell ref="M1:AA1"/>
    <mergeCell ref="A2:C2"/>
    <mergeCell ref="E2:K2"/>
    <mergeCell ref="M2:M3"/>
    <mergeCell ref="N2:O2"/>
    <mergeCell ref="P2:Q2"/>
    <mergeCell ref="R2:S2"/>
    <mergeCell ref="T2:U2"/>
    <mergeCell ref="V2:W2"/>
    <mergeCell ref="X2:Y2"/>
    <mergeCell ref="M26:AA26"/>
    <mergeCell ref="Z27:AA27"/>
    <mergeCell ref="X27:Y27"/>
    <mergeCell ref="V27:W27"/>
    <mergeCell ref="T27:U27"/>
    <mergeCell ref="R27:S27"/>
    <mergeCell ref="P27:Q27"/>
    <mergeCell ref="N27:O27"/>
    <mergeCell ref="M27:M28"/>
    <mergeCell ref="M51:AA51"/>
    <mergeCell ref="M52:M53"/>
    <mergeCell ref="Z52:AA52"/>
    <mergeCell ref="X52:Y52"/>
    <mergeCell ref="V52:W52"/>
    <mergeCell ref="T52:U52"/>
    <mergeCell ref="R52:S52"/>
    <mergeCell ref="P52:Q52"/>
    <mergeCell ref="N52:O52"/>
  </mergeCells>
  <conditionalFormatting sqref="P4:P23 R4:R23 T4:T23 V4:V23 X4:X23 Z4:Z23">
    <cfRule type="cellIs" dxfId="2" priority="3" operator="greaterThan">
      <formula>0</formula>
    </cfRule>
  </conditionalFormatting>
  <conditionalFormatting sqref="P29:P48 R29:R48 T29:T48 V29:V48 X29:X48 Z29:Z48">
    <cfRule type="cellIs" dxfId="1" priority="2" operator="greaterThan">
      <formula>0</formula>
    </cfRule>
  </conditionalFormatting>
  <conditionalFormatting sqref="P54:P73 R54:R73 T54:T73 V54:V73 X54:X73 Z54:Z73">
    <cfRule type="cellIs" dxfId="0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Zadanie_67</vt:lpstr>
      <vt:lpstr>Zadanie_67b</vt:lpstr>
      <vt:lpstr>Zadanie_67c</vt:lpstr>
      <vt:lpstr>Zadanie_68a</vt:lpstr>
      <vt:lpstr>Zadanie_68b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cp:lastPrinted>2019-07-04T10:59:45Z</cp:lastPrinted>
  <dcterms:created xsi:type="dcterms:W3CDTF">2019-07-03T13:17:14Z</dcterms:created>
  <dcterms:modified xsi:type="dcterms:W3CDTF">2021-05-11T17:28:23Z</dcterms:modified>
</cp:coreProperties>
</file>