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6020" windowHeight="12030" activeTab="1"/>
  </bookViews>
  <sheets>
    <sheet name="Amortyzacja" sheetId="1" r:id="rId1"/>
    <sheet name="VDB" sheetId="2" r:id="rId2"/>
  </sheets>
  <definedNames>
    <definedName name="Life">Amortyzacja!$B$3</definedName>
  </definedNames>
  <calcPr calcId="124519"/>
</workbook>
</file>

<file path=xl/calcChain.xml><?xml version="1.0" encoding="utf-8"?>
<calcChain xmlns="http://schemas.openxmlformats.org/spreadsheetml/2006/main">
  <c r="B12" i="2"/>
  <c r="B11"/>
  <c r="C22" i="1"/>
  <c r="C8"/>
  <c r="C23"/>
  <c r="D22"/>
  <c r="D8"/>
  <c r="D23" s="1"/>
  <c r="E22"/>
  <c r="E8"/>
  <c r="E23"/>
  <c r="A9"/>
  <c r="C9"/>
  <c r="D9"/>
  <c r="E9"/>
  <c r="A10"/>
  <c r="C10" s="1"/>
  <c r="B22"/>
  <c r="B8"/>
  <c r="B23"/>
  <c r="B9"/>
  <c r="B24"/>
  <c r="B10"/>
  <c r="B25"/>
  <c r="B11"/>
  <c r="B26"/>
  <c r="B12"/>
  <c r="B27"/>
  <c r="B13"/>
  <c r="B28"/>
  <c r="B14"/>
  <c r="B29"/>
  <c r="B15"/>
  <c r="B30"/>
  <c r="B16"/>
  <c r="B31"/>
  <c r="B17"/>
  <c r="B32"/>
  <c r="A23"/>
  <c r="A24"/>
  <c r="E24" l="1"/>
  <c r="D24"/>
  <c r="C24"/>
  <c r="C25"/>
  <c r="A25"/>
  <c r="A11"/>
  <c r="E10"/>
  <c r="E25" s="1"/>
  <c r="D10"/>
  <c r="D25" s="1"/>
  <c r="C13" i="2"/>
  <c r="C14" s="1"/>
  <c r="C11" i="1" l="1"/>
  <c r="C26" s="1"/>
  <c r="D11"/>
  <c r="D26" s="1"/>
  <c r="E11"/>
  <c r="E26" s="1"/>
  <c r="A12"/>
  <c r="A26"/>
  <c r="C12" l="1"/>
  <c r="C27" s="1"/>
  <c r="D12"/>
  <c r="D27" s="1"/>
  <c r="E12"/>
  <c r="E27" s="1"/>
  <c r="A13"/>
  <c r="A27"/>
  <c r="C13" l="1"/>
  <c r="C28" s="1"/>
  <c r="D13"/>
  <c r="D28" s="1"/>
  <c r="E13"/>
  <c r="E28" s="1"/>
  <c r="A14"/>
  <c r="A28"/>
  <c r="C14" l="1"/>
  <c r="C29" s="1"/>
  <c r="D14"/>
  <c r="D29" s="1"/>
  <c r="E14"/>
  <c r="E29" s="1"/>
  <c r="A15"/>
  <c r="A29"/>
  <c r="C15" l="1"/>
  <c r="C30" s="1"/>
  <c r="D15"/>
  <c r="D30" s="1"/>
  <c r="E15"/>
  <c r="E30" s="1"/>
  <c r="A16"/>
  <c r="A30"/>
  <c r="C16" l="1"/>
  <c r="C31" s="1"/>
  <c r="D16"/>
  <c r="D31" s="1"/>
  <c r="E16"/>
  <c r="E31" s="1"/>
  <c r="A17"/>
  <c r="A31"/>
  <c r="C17" l="1"/>
  <c r="C32" s="1"/>
  <c r="D17"/>
  <c r="D32" s="1"/>
  <c r="E17"/>
  <c r="E32" s="1"/>
  <c r="A32"/>
</calcChain>
</file>

<file path=xl/sharedStrings.xml><?xml version="1.0" encoding="utf-8"?>
<sst xmlns="http://schemas.openxmlformats.org/spreadsheetml/2006/main" count="31" uniqueCount="21">
  <si>
    <t>DB</t>
  </si>
  <si>
    <t>DDB</t>
  </si>
  <si>
    <t>SYD</t>
  </si>
  <si>
    <t>SLN</t>
  </si>
  <si>
    <t>Środek trwały:</t>
  </si>
  <si>
    <t>Cena początkowa:</t>
  </si>
  <si>
    <t>Czas życia (w latach):</t>
  </si>
  <si>
    <t>Wartość odzysku:</t>
  </si>
  <si>
    <t>Meble biurowe</t>
  </si>
  <si>
    <t>Kwota amortyzacji</t>
  </si>
  <si>
    <t>Rok</t>
  </si>
  <si>
    <t>Wartość środka trwałego</t>
  </si>
  <si>
    <t>Data zakupu:</t>
  </si>
  <si>
    <t>Data sprzedaży:</t>
  </si>
  <si>
    <t>Współczynnik:</t>
  </si>
  <si>
    <t>Dochód:</t>
  </si>
  <si>
    <t>Koszt:</t>
  </si>
  <si>
    <t>Łączna kwota amortyzacji:</t>
  </si>
  <si>
    <t>Wartość netto środka trwałego:</t>
  </si>
  <si>
    <t>Zysk ze sprzedaży środka trwałego:</t>
  </si>
  <si>
    <t>Bez przełączenia:</t>
  </si>
</sst>
</file>

<file path=xl/styles.xml><?xml version="1.0" encoding="utf-8"?>
<styleSheet xmlns="http://schemas.openxmlformats.org/spreadsheetml/2006/main">
  <numFmts count="5">
    <numFmt numFmtId="8" formatCode="#,##0.00\ &quot;zł&quot;;[Red]\-#,##0.00\ &quot;zł&quot;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14" fontId="0" fillId="0" borderId="0" xfId="0" applyNumberFormat="1"/>
    <xf numFmtId="166" fontId="0" fillId="0" borderId="0" xfId="1" applyFont="1"/>
    <xf numFmtId="167" fontId="0" fillId="0" borderId="0" xfId="1" applyNumberFormat="1" applyFont="1"/>
    <xf numFmtId="166" fontId="0" fillId="0" borderId="1" xfId="1" applyFont="1" applyBorder="1"/>
    <xf numFmtId="0" fontId="4" fillId="0" borderId="0" xfId="0" applyFont="1"/>
    <xf numFmtId="0" fontId="5" fillId="0" borderId="0" xfId="0" applyFont="1"/>
    <xf numFmtId="0" fontId="6" fillId="2" borderId="3" xfId="0" applyFont="1" applyFill="1" applyBorder="1" applyAlignment="1">
      <alignment horizontal="center"/>
    </xf>
    <xf numFmtId="0" fontId="0" fillId="0" borderId="3" xfId="0" applyFill="1" applyBorder="1"/>
    <xf numFmtId="167" fontId="0" fillId="0" borderId="3" xfId="1" applyNumberFormat="1" applyFont="1" applyBorder="1"/>
    <xf numFmtId="0" fontId="4" fillId="0" borderId="3" xfId="0" quotePrefix="1" applyFont="1" applyBorder="1" applyAlignment="1">
      <alignment horizontal="left"/>
    </xf>
    <xf numFmtId="0" fontId="0" fillId="0" borderId="3" xfId="0" quotePrefix="1" applyBorder="1" applyAlignment="1">
      <alignment horizontal="right"/>
    </xf>
    <xf numFmtId="8" fontId="0" fillId="0" borderId="3" xfId="0" applyNumberFormat="1" applyBorder="1"/>
    <xf numFmtId="0" fontId="6" fillId="2" borderId="3" xfId="0" quotePrefix="1" applyFont="1" applyFill="1" applyBorder="1" applyAlignment="1">
      <alignment horizontal="center"/>
    </xf>
    <xf numFmtId="8" fontId="0" fillId="0" borderId="3" xfId="0" applyNumberFormat="1" applyFill="1" applyBorder="1"/>
    <xf numFmtId="0" fontId="4" fillId="0" borderId="0" xfId="0" quotePrefix="1" applyFont="1" applyAlignment="1">
      <alignment horizontal="left"/>
    </xf>
    <xf numFmtId="0" fontId="1" fillId="0" borderId="0" xfId="0" quotePrefix="1" applyFont="1" applyAlignment="1">
      <alignment horizontal="left"/>
    </xf>
    <xf numFmtId="0" fontId="0" fillId="0" borderId="0" xfId="0" quotePrefix="1" applyAlignment="1">
      <alignment horizontal="right"/>
    </xf>
    <xf numFmtId="8" fontId="0" fillId="0" borderId="0" xfId="2" applyNumberFormat="1" applyFont="1"/>
    <xf numFmtId="8" fontId="0" fillId="0" borderId="2" xfId="0" applyNumberFormat="1" applyBorder="1"/>
  </cellXfs>
  <cellStyles count="3">
    <cellStyle name="Dziesiętny" xfId="1" builtinId="3"/>
    <cellStyle name="Normalny" xfId="0" builtinId="0" customBuiltin="1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/>
            </a:pPr>
            <a:r>
              <a:rPr lang="pl-PL"/>
              <a:t>Funkcje amortyzacji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0.17817496630488749"/>
          <c:y val="0.18824600488653837"/>
          <c:w val="0.75260605093282262"/>
          <c:h val="0.67199310669319778"/>
        </c:manualLayout>
      </c:layout>
      <c:lineChart>
        <c:grouping val="standard"/>
        <c:ser>
          <c:idx val="0"/>
          <c:order val="0"/>
          <c:tx>
            <c:strRef>
              <c:f>Amortyzacja!$B$21</c:f>
              <c:strCache>
                <c:ptCount val="1"/>
                <c:pt idx="0">
                  <c:v>SLN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Amortyzacja!$B$22:$B$32</c:f>
              <c:numCache>
                <c:formatCode>#,##0.00\ "zł";[Red]\-#,##0.00\ "zł"</c:formatCode>
                <c:ptCount val="11"/>
                <c:pt idx="0">
                  <c:v>10000</c:v>
                </c:pt>
                <c:pt idx="1">
                  <c:v>9100</c:v>
                </c:pt>
                <c:pt idx="2">
                  <c:v>8200</c:v>
                </c:pt>
                <c:pt idx="3">
                  <c:v>7300</c:v>
                </c:pt>
                <c:pt idx="4">
                  <c:v>6400</c:v>
                </c:pt>
                <c:pt idx="5">
                  <c:v>5500</c:v>
                </c:pt>
                <c:pt idx="6">
                  <c:v>4600</c:v>
                </c:pt>
                <c:pt idx="7">
                  <c:v>3700</c:v>
                </c:pt>
                <c:pt idx="8">
                  <c:v>2800</c:v>
                </c:pt>
                <c:pt idx="9">
                  <c:v>1900</c:v>
                </c:pt>
                <c:pt idx="10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Amortyzacja!$C$21</c:f>
              <c:strCache>
                <c:ptCount val="1"/>
                <c:pt idx="0">
                  <c:v>DB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Amortyzacja!$C$22:$C$32</c:f>
              <c:numCache>
                <c:formatCode>#,##0.00\ "zł";[Red]\-#,##0.00\ "zł"</c:formatCode>
                <c:ptCount val="11"/>
                <c:pt idx="0">
                  <c:v>10000</c:v>
                </c:pt>
                <c:pt idx="1">
                  <c:v>7940</c:v>
                </c:pt>
                <c:pt idx="2">
                  <c:v>6304.3600000000006</c:v>
                </c:pt>
                <c:pt idx="3">
                  <c:v>5005.6618400000007</c:v>
                </c:pt>
                <c:pt idx="4">
                  <c:v>3974.4955009600008</c:v>
                </c:pt>
                <c:pt idx="5">
                  <c:v>3155.7494277622409</c:v>
                </c:pt>
                <c:pt idx="6">
                  <c:v>2505.6650456432194</c:v>
                </c:pt>
                <c:pt idx="7">
                  <c:v>1989.4980462407161</c:v>
                </c:pt>
                <c:pt idx="8">
                  <c:v>1579.6614487151287</c:v>
                </c:pt>
                <c:pt idx="9">
                  <c:v>1254.2511902798121</c:v>
                </c:pt>
                <c:pt idx="10">
                  <c:v>995.87544508217093</c:v>
                </c:pt>
              </c:numCache>
            </c:numRef>
          </c:val>
        </c:ser>
        <c:ser>
          <c:idx val="2"/>
          <c:order val="2"/>
          <c:tx>
            <c:strRef>
              <c:f>Amortyzacja!$D$21</c:f>
              <c:strCache>
                <c:ptCount val="1"/>
                <c:pt idx="0">
                  <c:v>DDB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Amortyzacja!$D$22:$D$32</c:f>
              <c:numCache>
                <c:formatCode>#,##0.00\ "zł";[Red]\-#,##0.00\ "zł"</c:formatCode>
                <c:ptCount val="11"/>
                <c:pt idx="0">
                  <c:v>10000</c:v>
                </c:pt>
                <c:pt idx="1">
                  <c:v>8000</c:v>
                </c:pt>
                <c:pt idx="2">
                  <c:v>6400</c:v>
                </c:pt>
                <c:pt idx="3">
                  <c:v>5120</c:v>
                </c:pt>
                <c:pt idx="4">
                  <c:v>4096</c:v>
                </c:pt>
                <c:pt idx="5">
                  <c:v>3276.7999999999997</c:v>
                </c:pt>
                <c:pt idx="6">
                  <c:v>2621.4399999999991</c:v>
                </c:pt>
                <c:pt idx="7">
                  <c:v>2097.1519999999987</c:v>
                </c:pt>
                <c:pt idx="8">
                  <c:v>1677.7215999999985</c:v>
                </c:pt>
                <c:pt idx="9">
                  <c:v>1342.1772799999981</c:v>
                </c:pt>
                <c:pt idx="10">
                  <c:v>1073.7418239999979</c:v>
                </c:pt>
              </c:numCache>
            </c:numRef>
          </c:val>
        </c:ser>
        <c:ser>
          <c:idx val="3"/>
          <c:order val="3"/>
          <c:tx>
            <c:strRef>
              <c:f>Amortyzacja!$E$21</c:f>
              <c:strCache>
                <c:ptCount val="1"/>
                <c:pt idx="0">
                  <c:v>SYD</c:v>
                </c:pt>
              </c:strCache>
            </c:strRef>
          </c:tx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Amortyzacja!$E$22:$E$32</c:f>
              <c:numCache>
                <c:formatCode>#,##0.00\ "zł";[Red]\-#,##0.00\ "zł"</c:formatCode>
                <c:ptCount val="11"/>
                <c:pt idx="0">
                  <c:v>10000</c:v>
                </c:pt>
                <c:pt idx="1">
                  <c:v>8363.636363636364</c:v>
                </c:pt>
                <c:pt idx="2">
                  <c:v>6890.909090909091</c:v>
                </c:pt>
                <c:pt idx="3">
                  <c:v>5581.818181818182</c:v>
                </c:pt>
                <c:pt idx="4">
                  <c:v>4436.363636363636</c:v>
                </c:pt>
                <c:pt idx="5">
                  <c:v>3454.545454545454</c:v>
                </c:pt>
                <c:pt idx="6">
                  <c:v>2636.363636363636</c:v>
                </c:pt>
                <c:pt idx="7">
                  <c:v>1981.8181818181815</c:v>
                </c:pt>
                <c:pt idx="8">
                  <c:v>1490.9090909090905</c:v>
                </c:pt>
                <c:pt idx="9">
                  <c:v>1163.6363636363633</c:v>
                </c:pt>
                <c:pt idx="10">
                  <c:v>999.99999999999966</c:v>
                </c:pt>
              </c:numCache>
            </c:numRef>
          </c:val>
        </c:ser>
        <c:marker val="1"/>
        <c:axId val="110848256"/>
        <c:axId val="126526208"/>
      </c:lineChart>
      <c:catAx>
        <c:axId val="110848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Rok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217989643186498"/>
              <c:y val="0.92817355713905103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6526208"/>
        <c:crosses val="autoZero"/>
        <c:auto val="1"/>
        <c:lblAlgn val="ctr"/>
        <c:lblOffset val="100"/>
        <c:tickLblSkip val="1"/>
        <c:tickMarkSkip val="1"/>
      </c:catAx>
      <c:valAx>
        <c:axId val="126526208"/>
        <c:scaling>
          <c:orientation val="minMax"/>
          <c:max val="1000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r>
                  <a:rPr lang="pl-PL" baseline="0"/>
                  <a:t> środka trwałego</a:t>
                </a:r>
              </a:p>
            </c:rich>
          </c:tx>
          <c:layout>
            <c:manualLayout>
              <c:xMode val="edge"/>
              <c:yMode val="edge"/>
              <c:x val="2.5295098247854152E-2"/>
              <c:y val="0.35397357187802947"/>
            </c:manualLayout>
          </c:layout>
        </c:title>
        <c:numFmt formatCode="_-* #,##0\ &quot;zł&quot;_-;\-* #,##0\ &quot;zł&quot;_-;_-* &quot;-&quot;\ &quot;zł&quot;_-;_-@_-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10848256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78242853089309783"/>
          <c:y val="0.22658707618351162"/>
          <c:w val="0.11635760002569037"/>
          <c:h val="0.2230576441102757"/>
        </c:manualLayout>
      </c:layout>
      <c:spPr>
        <a:solidFill>
          <a:schemeClr val="bg1"/>
        </a:solidFill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6</xdr:row>
      <xdr:rowOff>19050</xdr:rowOff>
    </xdr:from>
    <xdr:to>
      <xdr:col>15</xdr:col>
      <xdr:colOff>180975</xdr:colOff>
      <xdr:row>29</xdr:row>
      <xdr:rowOff>38100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opLeftCell="A4" workbookViewId="0">
      <selection activeCell="E29" sqref="E29"/>
    </sheetView>
  </sheetViews>
  <sheetFormatPr defaultRowHeight="15"/>
  <cols>
    <col min="1" max="1" width="19.7109375" customWidth="1"/>
    <col min="2" max="2" width="16.7109375" customWidth="1"/>
    <col min="3" max="5" width="14.140625" customWidth="1"/>
  </cols>
  <sheetData>
    <row r="1" spans="1:5">
      <c r="A1" s="11" t="s">
        <v>4</v>
      </c>
      <c r="B1" s="12" t="s">
        <v>8</v>
      </c>
    </row>
    <row r="2" spans="1:5">
      <c r="A2" s="11" t="s">
        <v>5</v>
      </c>
      <c r="B2" s="13">
        <v>10000</v>
      </c>
    </row>
    <row r="3" spans="1:5">
      <c r="A3" s="11" t="s">
        <v>6</v>
      </c>
      <c r="B3" s="10">
        <v>10</v>
      </c>
    </row>
    <row r="4" spans="1:5">
      <c r="A4" s="11" t="s">
        <v>7</v>
      </c>
      <c r="B4" s="13">
        <v>1000</v>
      </c>
    </row>
    <row r="6" spans="1:5" ht="18.75">
      <c r="A6" s="7" t="s">
        <v>9</v>
      </c>
    </row>
    <row r="7" spans="1:5">
      <c r="A7" s="14" t="s">
        <v>10</v>
      </c>
      <c r="B7" s="8" t="s">
        <v>3</v>
      </c>
      <c r="C7" s="8" t="s">
        <v>0</v>
      </c>
      <c r="D7" s="8" t="s">
        <v>1</v>
      </c>
      <c r="E7" s="8" t="s">
        <v>2</v>
      </c>
    </row>
    <row r="8" spans="1:5">
      <c r="A8" s="9">
        <v>1</v>
      </c>
      <c r="B8" s="15">
        <f>SLN($B$2,$B$4,$B$3)</f>
        <v>900</v>
      </c>
      <c r="C8" s="15">
        <f>DB($B$2,$B$4,$B$3,A8)</f>
        <v>2060</v>
      </c>
      <c r="D8" s="15">
        <f>DDB($B$2,$B$4,$B$3,A8)</f>
        <v>2000</v>
      </c>
      <c r="E8" s="15">
        <f>SYD($B$2,$B$4,$B$3,A8)</f>
        <v>1636.3636363636363</v>
      </c>
    </row>
    <row r="9" spans="1:5">
      <c r="A9" s="9">
        <f>A8+1</f>
        <v>2</v>
      </c>
      <c r="B9" s="15">
        <f t="shared" ref="B9:B17" si="0">SLN($B$2,$B$4,$B$3)</f>
        <v>900</v>
      </c>
      <c r="C9" s="15">
        <f t="shared" ref="C9:C17" si="1">DB($B$2,$B$4,$B$3,A9)</f>
        <v>1635.6399999999999</v>
      </c>
      <c r="D9" s="15">
        <f t="shared" ref="D9:D17" si="2">DDB($B$2,$B$4,$B$3,A9)</f>
        <v>1600</v>
      </c>
      <c r="E9" s="15">
        <f t="shared" ref="E9:E17" si="3">SYD($B$2,$B$4,$B$3,A9)</f>
        <v>1472.7272727272727</v>
      </c>
    </row>
    <row r="10" spans="1:5">
      <c r="A10" s="9">
        <f t="shared" ref="A10:A17" si="4">A9+1</f>
        <v>3</v>
      </c>
      <c r="B10" s="15">
        <f t="shared" si="0"/>
        <v>900</v>
      </c>
      <c r="C10" s="15">
        <f t="shared" si="1"/>
        <v>1298.6981600000001</v>
      </c>
      <c r="D10" s="15">
        <f t="shared" si="2"/>
        <v>1280.0000000000002</v>
      </c>
      <c r="E10" s="15">
        <f t="shared" si="3"/>
        <v>1309.090909090909</v>
      </c>
    </row>
    <row r="11" spans="1:5">
      <c r="A11" s="9">
        <f t="shared" si="4"/>
        <v>4</v>
      </c>
      <c r="B11" s="15">
        <f t="shared" si="0"/>
        <v>900</v>
      </c>
      <c r="C11" s="15">
        <f t="shared" si="1"/>
        <v>1031.1663390400001</v>
      </c>
      <c r="D11" s="15">
        <f t="shared" si="2"/>
        <v>1024.0000000000002</v>
      </c>
      <c r="E11" s="15">
        <f t="shared" si="3"/>
        <v>1145.4545454545455</v>
      </c>
    </row>
    <row r="12" spans="1:5">
      <c r="A12" s="9">
        <f t="shared" si="4"/>
        <v>5</v>
      </c>
      <c r="B12" s="15">
        <f t="shared" si="0"/>
        <v>900</v>
      </c>
      <c r="C12" s="15">
        <f t="shared" si="1"/>
        <v>818.7460731977601</v>
      </c>
      <c r="D12" s="15">
        <f t="shared" si="2"/>
        <v>819.20000000000039</v>
      </c>
      <c r="E12" s="15">
        <f t="shared" si="3"/>
        <v>981.81818181818187</v>
      </c>
    </row>
    <row r="13" spans="1:5">
      <c r="A13" s="9">
        <f t="shared" si="4"/>
        <v>6</v>
      </c>
      <c r="B13" s="15">
        <f t="shared" si="0"/>
        <v>900</v>
      </c>
      <c r="C13" s="15">
        <f t="shared" si="1"/>
        <v>650.0843821190216</v>
      </c>
      <c r="D13" s="15">
        <f t="shared" si="2"/>
        <v>655.36000000000047</v>
      </c>
      <c r="E13" s="15">
        <f t="shared" si="3"/>
        <v>818.18181818181813</v>
      </c>
    </row>
    <row r="14" spans="1:5">
      <c r="A14" s="9">
        <f t="shared" si="4"/>
        <v>7</v>
      </c>
      <c r="B14" s="15">
        <f t="shared" si="0"/>
        <v>900</v>
      </c>
      <c r="C14" s="15">
        <f t="shared" si="1"/>
        <v>516.16699940250317</v>
      </c>
      <c r="D14" s="15">
        <f t="shared" si="2"/>
        <v>524.28800000000035</v>
      </c>
      <c r="E14" s="15">
        <f t="shared" si="3"/>
        <v>654.5454545454545</v>
      </c>
    </row>
    <row r="15" spans="1:5">
      <c r="A15" s="9">
        <f t="shared" si="4"/>
        <v>8</v>
      </c>
      <c r="B15" s="15">
        <f t="shared" si="0"/>
        <v>900</v>
      </c>
      <c r="C15" s="15">
        <f t="shared" si="1"/>
        <v>409.83659752558748</v>
      </c>
      <c r="D15" s="15">
        <f t="shared" si="2"/>
        <v>419.4304000000003</v>
      </c>
      <c r="E15" s="15">
        <f t="shared" si="3"/>
        <v>490.90909090909093</v>
      </c>
    </row>
    <row r="16" spans="1:5">
      <c r="A16" s="9">
        <f t="shared" si="4"/>
        <v>9</v>
      </c>
      <c r="B16" s="15">
        <f t="shared" si="0"/>
        <v>900</v>
      </c>
      <c r="C16" s="15">
        <f t="shared" si="1"/>
        <v>325.41025843531651</v>
      </c>
      <c r="D16" s="15">
        <f t="shared" si="2"/>
        <v>335.54432000000031</v>
      </c>
      <c r="E16" s="15">
        <f t="shared" si="3"/>
        <v>327.27272727272725</v>
      </c>
    </row>
    <row r="17" spans="1:5">
      <c r="A17" s="9">
        <f t="shared" si="4"/>
        <v>10</v>
      </c>
      <c r="B17" s="15">
        <f t="shared" si="0"/>
        <v>900</v>
      </c>
      <c r="C17" s="15">
        <f t="shared" si="1"/>
        <v>258.37574519764127</v>
      </c>
      <c r="D17" s="15">
        <f t="shared" si="2"/>
        <v>268.43545600000027</v>
      </c>
      <c r="E17" s="15">
        <f t="shared" si="3"/>
        <v>163.63636363636363</v>
      </c>
    </row>
    <row r="18" spans="1:5">
      <c r="B18" s="1"/>
      <c r="C18" s="1"/>
      <c r="E18" s="1"/>
    </row>
    <row r="19" spans="1:5">
      <c r="C19" s="1"/>
    </row>
    <row r="20" spans="1:5" ht="18.75">
      <c r="A20" s="7" t="s">
        <v>11</v>
      </c>
      <c r="C20" s="1"/>
    </row>
    <row r="21" spans="1:5">
      <c r="A21" s="14" t="s">
        <v>10</v>
      </c>
      <c r="B21" s="8" t="s">
        <v>3</v>
      </c>
      <c r="C21" s="8" t="s">
        <v>0</v>
      </c>
      <c r="D21" s="8" t="s">
        <v>1</v>
      </c>
      <c r="E21" s="8" t="s">
        <v>2</v>
      </c>
    </row>
    <row r="22" spans="1:5">
      <c r="A22" s="9">
        <v>0</v>
      </c>
      <c r="B22" s="15">
        <f>$B$2</f>
        <v>10000</v>
      </c>
      <c r="C22" s="15">
        <f>$B$2</f>
        <v>10000</v>
      </c>
      <c r="D22" s="15">
        <f>$B$2</f>
        <v>10000</v>
      </c>
      <c r="E22" s="15">
        <f>$B$2</f>
        <v>10000</v>
      </c>
    </row>
    <row r="23" spans="1:5">
      <c r="A23" s="9">
        <f>A8</f>
        <v>1</v>
      </c>
      <c r="B23" s="15">
        <f>B22-B8</f>
        <v>9100</v>
      </c>
      <c r="C23" s="15">
        <f t="shared" ref="C23:E32" si="5">C22-C8</f>
        <v>7940</v>
      </c>
      <c r="D23" s="15">
        <f t="shared" si="5"/>
        <v>8000</v>
      </c>
      <c r="E23" s="15">
        <f t="shared" si="5"/>
        <v>8363.636363636364</v>
      </c>
    </row>
    <row r="24" spans="1:5">
      <c r="A24" s="9">
        <f t="shared" ref="A24:A32" si="6">A9</f>
        <v>2</v>
      </c>
      <c r="B24" s="15">
        <f t="shared" ref="B24:B32" si="7">B23-B9</f>
        <v>8200</v>
      </c>
      <c r="C24" s="15">
        <f t="shared" si="5"/>
        <v>6304.3600000000006</v>
      </c>
      <c r="D24" s="15">
        <f t="shared" si="5"/>
        <v>6400</v>
      </c>
      <c r="E24" s="15">
        <f t="shared" si="5"/>
        <v>6890.909090909091</v>
      </c>
    </row>
    <row r="25" spans="1:5">
      <c r="A25" s="9">
        <f t="shared" si="6"/>
        <v>3</v>
      </c>
      <c r="B25" s="15">
        <f t="shared" si="7"/>
        <v>7300</v>
      </c>
      <c r="C25" s="15">
        <f t="shared" si="5"/>
        <v>5005.6618400000007</v>
      </c>
      <c r="D25" s="15">
        <f t="shared" si="5"/>
        <v>5120</v>
      </c>
      <c r="E25" s="15">
        <f t="shared" si="5"/>
        <v>5581.818181818182</v>
      </c>
    </row>
    <row r="26" spans="1:5">
      <c r="A26" s="9">
        <f t="shared" si="6"/>
        <v>4</v>
      </c>
      <c r="B26" s="15">
        <f t="shared" si="7"/>
        <v>6400</v>
      </c>
      <c r="C26" s="15">
        <f t="shared" si="5"/>
        <v>3974.4955009600008</v>
      </c>
      <c r="D26" s="15">
        <f t="shared" si="5"/>
        <v>4096</v>
      </c>
      <c r="E26" s="15">
        <f t="shared" si="5"/>
        <v>4436.363636363636</v>
      </c>
    </row>
    <row r="27" spans="1:5">
      <c r="A27" s="9">
        <f t="shared" si="6"/>
        <v>5</v>
      </c>
      <c r="B27" s="15">
        <f t="shared" si="7"/>
        <v>5500</v>
      </c>
      <c r="C27" s="15">
        <f t="shared" si="5"/>
        <v>3155.7494277622409</v>
      </c>
      <c r="D27" s="15">
        <f t="shared" si="5"/>
        <v>3276.7999999999997</v>
      </c>
      <c r="E27" s="15">
        <f t="shared" si="5"/>
        <v>3454.545454545454</v>
      </c>
    </row>
    <row r="28" spans="1:5">
      <c r="A28" s="9">
        <f t="shared" si="6"/>
        <v>6</v>
      </c>
      <c r="B28" s="15">
        <f t="shared" si="7"/>
        <v>4600</v>
      </c>
      <c r="C28" s="15">
        <f t="shared" si="5"/>
        <v>2505.6650456432194</v>
      </c>
      <c r="D28" s="15">
        <f t="shared" si="5"/>
        <v>2621.4399999999991</v>
      </c>
      <c r="E28" s="15">
        <f t="shared" si="5"/>
        <v>2636.363636363636</v>
      </c>
    </row>
    <row r="29" spans="1:5">
      <c r="A29" s="9">
        <f t="shared" si="6"/>
        <v>7</v>
      </c>
      <c r="B29" s="15">
        <f t="shared" si="7"/>
        <v>3700</v>
      </c>
      <c r="C29" s="15">
        <f t="shared" si="5"/>
        <v>1989.4980462407161</v>
      </c>
      <c r="D29" s="15">
        <f t="shared" si="5"/>
        <v>2097.1519999999987</v>
      </c>
      <c r="E29" s="15">
        <f t="shared" si="5"/>
        <v>1981.8181818181815</v>
      </c>
    </row>
    <row r="30" spans="1:5">
      <c r="A30" s="9">
        <f t="shared" si="6"/>
        <v>8</v>
      </c>
      <c r="B30" s="15">
        <f t="shared" si="7"/>
        <v>2800</v>
      </c>
      <c r="C30" s="15">
        <f t="shared" si="5"/>
        <v>1579.6614487151287</v>
      </c>
      <c r="D30" s="15">
        <f t="shared" si="5"/>
        <v>1677.7215999999985</v>
      </c>
      <c r="E30" s="15">
        <f t="shared" si="5"/>
        <v>1490.9090909090905</v>
      </c>
    </row>
    <row r="31" spans="1:5">
      <c r="A31" s="9">
        <f t="shared" si="6"/>
        <v>9</v>
      </c>
      <c r="B31" s="15">
        <f t="shared" si="7"/>
        <v>1900</v>
      </c>
      <c r="C31" s="15">
        <f t="shared" si="5"/>
        <v>1254.2511902798121</v>
      </c>
      <c r="D31" s="15">
        <f t="shared" si="5"/>
        <v>1342.1772799999981</v>
      </c>
      <c r="E31" s="15">
        <f t="shared" si="5"/>
        <v>1163.6363636363633</v>
      </c>
    </row>
    <row r="32" spans="1:5">
      <c r="A32" s="9">
        <f t="shared" si="6"/>
        <v>10</v>
      </c>
      <c r="B32" s="15">
        <f t="shared" si="7"/>
        <v>1000</v>
      </c>
      <c r="C32" s="15">
        <f t="shared" si="5"/>
        <v>995.87544508217093</v>
      </c>
      <c r="D32" s="15">
        <f t="shared" si="5"/>
        <v>1073.7418239999979</v>
      </c>
      <c r="E32" s="15">
        <f t="shared" si="5"/>
        <v>999.99999999999966</v>
      </c>
    </row>
  </sheetData>
  <phoneticPr fontId="2" type="noConversion"/>
  <pageMargins left="0.75" right="0.75" top="1" bottom="1" header="0.5" footer="0.5"/>
  <pageSetup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C18"/>
  <sheetViews>
    <sheetView tabSelected="1" workbookViewId="0">
      <selection activeCell="J30" sqref="J30"/>
    </sheetView>
  </sheetViews>
  <sheetFormatPr defaultRowHeight="15"/>
  <cols>
    <col min="1" max="1" width="33.5703125" customWidth="1"/>
    <col min="2" max="2" width="19" customWidth="1"/>
    <col min="3" max="3" width="10.28515625" customWidth="1"/>
  </cols>
  <sheetData>
    <row r="1" spans="1:3">
      <c r="A1" s="16" t="s">
        <v>4</v>
      </c>
      <c r="B1" s="18" t="s">
        <v>8</v>
      </c>
    </row>
    <row r="2" spans="1:3">
      <c r="A2" s="16" t="s">
        <v>5</v>
      </c>
      <c r="B2" s="19">
        <v>10000</v>
      </c>
    </row>
    <row r="3" spans="1:3">
      <c r="A3" s="16" t="s">
        <v>6</v>
      </c>
      <c r="B3" s="4">
        <v>10</v>
      </c>
    </row>
    <row r="4" spans="1:3">
      <c r="A4" s="16" t="s">
        <v>7</v>
      </c>
      <c r="B4" s="19">
        <v>1000</v>
      </c>
    </row>
    <row r="5" spans="1:3">
      <c r="A5" s="17" t="s">
        <v>12</v>
      </c>
      <c r="B5" s="2">
        <v>38791</v>
      </c>
    </row>
    <row r="6" spans="1:3">
      <c r="A6" s="17" t="s">
        <v>13</v>
      </c>
      <c r="B6" s="2">
        <v>39887</v>
      </c>
    </row>
    <row r="7" spans="1:3">
      <c r="A7" s="16" t="s">
        <v>14</v>
      </c>
      <c r="B7" s="4">
        <v>2</v>
      </c>
    </row>
    <row r="8" spans="1:3">
      <c r="A8" s="16" t="s">
        <v>20</v>
      </c>
      <c r="B8" t="b">
        <v>1</v>
      </c>
    </row>
    <row r="9" spans="1:3">
      <c r="A9" s="6"/>
    </row>
    <row r="10" spans="1:3">
      <c r="A10" s="17" t="s">
        <v>15</v>
      </c>
      <c r="C10" s="19">
        <v>5875</v>
      </c>
    </row>
    <row r="11" spans="1:3">
      <c r="A11" s="17" t="s">
        <v>16</v>
      </c>
      <c r="B11" s="3">
        <f>B2</f>
        <v>10000</v>
      </c>
    </row>
    <row r="12" spans="1:3">
      <c r="A12" s="17" t="s">
        <v>17</v>
      </c>
      <c r="B12" s="5">
        <f>VDB(B2,B4,B3,0,DATEDIF(B5,B6,"y"),B7,B8)</f>
        <v>4880</v>
      </c>
    </row>
    <row r="13" spans="1:3">
      <c r="A13" s="17" t="s">
        <v>18</v>
      </c>
      <c r="C13" s="3">
        <f>B11-B12</f>
        <v>5120</v>
      </c>
    </row>
    <row r="14" spans="1:3" ht="15.75" thickBot="1">
      <c r="A14" s="17" t="s">
        <v>19</v>
      </c>
      <c r="C14" s="20">
        <f>C10-C13</f>
        <v>755</v>
      </c>
    </row>
    <row r="15" spans="1:3" ht="15.75" thickTop="1"/>
    <row r="18" spans="2:2">
      <c r="B18" s="1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Amortyzacja</vt:lpstr>
      <vt:lpstr>VDB</vt:lpstr>
      <vt:lpstr>Life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depreciation.xlsx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1999-06-07T19:18:53Z</dcterms:created>
  <dcterms:modified xsi:type="dcterms:W3CDTF">2007-11-30T07:53:47Z</dcterms:modified>
  <cp:category>http://www.j-walk.com/ss</cp:category>
</cp:coreProperties>
</file>